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5" yWindow="15" windowWidth="16335" windowHeight="9810" activeTab="0"/>
  </bookViews>
  <sheets>
    <sheet name="Ф.4 1 кв. 2010 г." sheetId="1" r:id="rId1"/>
  </sheets>
  <definedNames>
    <definedName name="_xlnm.Print_Titles" localSheetId="0">'Ф.4 1 кв. 2010 г.'!$5:$10</definedName>
    <definedName name="_xlnm.Print_Area" localSheetId="0">'Ф.4 1 кв. 2010 г.'!$A$1:$L$429</definedName>
  </definedNames>
  <calcPr fullCalcOnLoad="1"/>
</workbook>
</file>

<file path=xl/sharedStrings.xml><?xml version="1.0" encoding="utf-8"?>
<sst xmlns="http://schemas.openxmlformats.org/spreadsheetml/2006/main" count="1976" uniqueCount="275">
  <si>
    <t xml:space="preserve">            Форма № 4</t>
  </si>
  <si>
    <t xml:space="preserve">                                              наименование федеральной целевой программы, государственный заказчик-координатор (государственный заказчик)</t>
  </si>
  <si>
    <t>тыс. рублей</t>
  </si>
  <si>
    <t>Период выполнения НИОКР</t>
  </si>
  <si>
    <t>Дата проведения конкурса</t>
  </si>
  <si>
    <t>Созданные в рамках контракта охраняемые результаты интеллектуальной деятельности (объекты интеллектуальной собственности)</t>
  </si>
  <si>
    <t>Сведения о закреплении прав и использовании объекта интеллектуальной собственности</t>
  </si>
  <si>
    <t xml:space="preserve"> федеральный бюджет</t>
  </si>
  <si>
    <t>федеральный бюджет</t>
  </si>
  <si>
    <t>внебюджетные источники</t>
  </si>
  <si>
    <t xml:space="preserve"> бюджеты субъектов РФ</t>
  </si>
  <si>
    <t>1.</t>
  </si>
  <si>
    <t>2.</t>
  </si>
  <si>
    <t>3.</t>
  </si>
  <si>
    <t>На весь период реализации мероприятия по источникам</t>
  </si>
  <si>
    <t>всего по мероприятию</t>
  </si>
  <si>
    <t>Создание перспективных технических средств и технологий для формирования полигонов движения тяжеловесных поездов</t>
  </si>
  <si>
    <t>всего по подпрограмме</t>
  </si>
  <si>
    <t>Объем финансирования НИОКР по подпрограмме "Железнодорожный транспорт"</t>
  </si>
  <si>
    <t>1</t>
  </si>
  <si>
    <t>2</t>
  </si>
  <si>
    <t>3</t>
  </si>
  <si>
    <t>4</t>
  </si>
  <si>
    <t>5</t>
  </si>
  <si>
    <t>6</t>
  </si>
  <si>
    <t/>
  </si>
  <si>
    <t xml:space="preserve">всего по подпрограмме </t>
  </si>
  <si>
    <t>№ п/п*</t>
  </si>
  <si>
    <t>Объем финансирования НИОКР по подпрограмме «Развитие экспорта транспортных услуг», всего</t>
  </si>
  <si>
    <t xml:space="preserve">Разработка методологических  подходов по повышению конкурентоспособности транспортной системы Российской Федерации на основе внедрения  инновационных транспортных технологий </t>
  </si>
  <si>
    <t>Наименование подпрограммы,  мероприятия, темы НИОКР*; вид НИОКР, реквизиты госконтракта (соглашения на предоставление гранта), исполнитель, номер и дата государственной регистрации контракта (для НИОКР гражданского назначения)</t>
  </si>
  <si>
    <t>ГРБС (код)</t>
  </si>
  <si>
    <t>Источники и объемы финансирования НИОКР</t>
  </si>
  <si>
    <t>Из них учтены или планируются к учету на балансе в виде нематериального актива (стоимость, балансодержатель)</t>
  </si>
  <si>
    <t>110</t>
  </si>
  <si>
    <t>Объем финансирования НИОКР по подпрограмме "Морской транспорт", всего:</t>
  </si>
  <si>
    <t>всего по мероприятию, тематическому направлению</t>
  </si>
  <si>
    <t>Объем финансирования НИОКР по подпрограмме «Общепрограммные расходы», всего</t>
  </si>
  <si>
    <t>109</t>
  </si>
  <si>
    <t>Описание результатов выполненных работ за отчетный период</t>
  </si>
  <si>
    <t>всего</t>
  </si>
  <si>
    <t>за отчетный период</t>
  </si>
  <si>
    <t>7</t>
  </si>
  <si>
    <t>8</t>
  </si>
  <si>
    <t>9</t>
  </si>
  <si>
    <t>10</t>
  </si>
  <si>
    <t>11</t>
  </si>
  <si>
    <t>Разработка информационно-вычислительных систем автоматизации технологических и управленческих процессов</t>
  </si>
  <si>
    <t>1.1</t>
  </si>
  <si>
    <t>Исследование рынка транспортных услуг железнодорожного транспорта - всего</t>
  </si>
  <si>
    <t>1.2</t>
  </si>
  <si>
    <t>Внедрение ресурсосберегающих технолоий</t>
  </si>
  <si>
    <t>1.3</t>
  </si>
  <si>
    <t>1.4</t>
  </si>
  <si>
    <t>Развитие локомотиво и вагоностроения</t>
  </si>
  <si>
    <t>1.5</t>
  </si>
  <si>
    <t>Создание перспективных технических средств и технологий для скоростного и высокоскоростного движения (внебюджетные источники)</t>
  </si>
  <si>
    <t>1.6</t>
  </si>
  <si>
    <t>Исследование проблем обеспечения безопастности на железнодорожном транспорте - всего</t>
  </si>
  <si>
    <t>12</t>
  </si>
  <si>
    <t xml:space="preserve">Первый заместитель Министра транспорта 
Российской Федерации                                      _______________________ </t>
  </si>
  <si>
    <t>Объем финансирования НИОКР по подпрограмме "Гражданская авиация"</t>
  </si>
  <si>
    <t>Объем финансирования НИОКР попрограмме</t>
  </si>
  <si>
    <t>федеральный бюджет*</t>
  </si>
  <si>
    <t>Разработка инвестиционных предложений по повышению конкурентоспособности транспортных коридоров и развитию мультимодальных транспортных узлов</t>
  </si>
  <si>
    <t>Разработка информационно-аналитического обеспечения инвестиционных и инновационных мероприятий в целях развития экспорта транспортных услуг</t>
  </si>
  <si>
    <t>Предусмотрено на 2017 год по источникам</t>
  </si>
  <si>
    <t>Мониторинг влияния реализации мероприятий подпрограммы на рынок транспортных услуг и соответствия отрасли потребностям экономики и социальной сферы в услугах морского транспорта</t>
  </si>
  <si>
    <t>Разработка методов использования судов государственного назначения, танкеров, обслуживающего флота, обеспечивающих снижение потребности в их количестве и эксплуатационных расходов</t>
  </si>
  <si>
    <t>Объем финансирования НИОКР по подпрограмме "Внутренний водный транспорт", всего:</t>
  </si>
  <si>
    <t>Научно-техническое сопровождение мероприятий по обеспечению безопасности гидротехнических сооружений</t>
  </si>
  <si>
    <t xml:space="preserve">"Исследование технического состояния несущих металлоконструкций Красноярского судоподъемника с определением напряженно-деформированного состояния наиболее нагруженных элементов и оценкой остаточного ресурса", ГК № 2.05-16 от 18.05.2016, исполнитель ФГБОУ ВО «ГУМРФ имени адмирала С.О. Макарова" </t>
  </si>
  <si>
    <t>2016-2017</t>
  </si>
  <si>
    <t xml:space="preserve">При выполнении НИР на 1 этапе выполнены следующие работы:
  - проведены сбор исходных данных, изучение нормативно-технической, проектной и отчетной документации по Красноярскому судоподъемнику, обобщение опыта эксплуатации металлоконструкций судовозной камеры и поворотного устройства;
  - проанализированы процессы, влияющие на понижение прочности, устойчивости и эксплуатационной надежности элементов металлоконструкций судоподъемника, и ограничивающие их ресурс;
  - составлена программа расчетных исследований, натурных обследований элементов, которая согласована с Управлением эксплуатации Красноярского судоподъемника;
  - разработаны расчётные модели и определены наиболее нагруженные зоны и сечения конструкций и узлов соединений судовозной камеры и поворотного устройства;
  - определены износы, деформации и повреждения основных несущих металлоконструкций за весь период эксплуатации судоподъемника, установлены направления их своевременного обнаружения.
Объекты интеллектуальной собственности по результатам выполнения НИР не получены.
Реализация рекомендаций позволит обеспечить безопасность и надежность несущих металлоконструкций судовозной камеры и поворотного устройства Красноярского судоподъемника, путем определенияих технического состояния с учетом динамики протекания деструктивных процессов старения и напряженно-деформированного состояния элементов.
</t>
  </si>
  <si>
    <t>"Проведение исследовательских работ, поверочно-теоретических расчетов прочности и устойчивости железобетонных конструкций судоходных шлюзов ФБУ "Администрация "Волго-Балт" (Верхне-Свирский шлюз, Нижне-Свирский шлюз, шлюзы №№ 1 – 7)», ГК № 2.07-16 от 31.05.2016, исполнитель ФГБОУ ВО "ГУМРФ имени адмирала С.О. Макарова"</t>
  </si>
  <si>
    <t>Проведение научных исследований по развитию сетей технологической связи систем управления движением судов и информационного обеспечения</t>
  </si>
  <si>
    <t>"Разработка технических и технологических средств подготовки специалистов в отраслевых учебных заведениях, использование инновационных технологий в образовательном процессе (второй и третий этапы)", ГК № 2.09-16 от 15.11.2016, исполнитель ФГБОУ ВО "ГУМРФ имени адмирала С.О. Макарова"</t>
  </si>
  <si>
    <t>2016-2018</t>
  </si>
  <si>
    <t xml:space="preserve">По первому этапу ОКР были получены следующие результаты:
1. Требования к содержанию электронного учебно-методического комплекс (ЭУМК). Пояснительная записка 
по требованиям к содержанию содержанию ЭУМК.
2. Технические требования к АСУ ВУЗ.
3. Функциональные модули АСУ ВУЗ «Контингент обучающихся», «Контингент сотрудников», «Военно-учетный стол», «Общежития». Акт 
о готовности модулей. Протокол предварительного тестирования.
4. Отчет о трудозатратах на перевод ЭУМК дисциплин в электронную оболочку.
5. Отчет о трудозатратах на разработку ЭУМК дисциплин.
6. Протокол заседания рабочей группы с перечислением перечня дисциплин для разработки ЭУМК в соответствии с учебными планами специальностей плавсостава.
7. Документы системы менеджмента качества, регламентирующие процесс проектирования и разработки ЭУМК дисциплин.
8. ЭУМК дисциплины по программам высшего образования и среднего профессионального образования (в соответствии с перечнем). Акты о готовности ЭУМК дисциплин.
9. Акты о переводе ЭУМК дисциплин в электронную оболочку.
10. Функциональный модуль АСУ ВУЗ «Приемная комиссия», в части учета личных данных абитуриентов и выгрузки не менее трех отчетов в формате .xls. Акт о готовности модуля. Протокол предварительного тестирования.
Объекты интеллектуальной собственности по результатам выполнения НИР не получены.
Использование результатов ОКР планируется начать с внедрения на третьем этапе выполнения работ по данной ОКР элементов электронного обучения 
и дистанционных образовательных технологий, разработанных по итогам работы, 
в образовательный процесс вузов, подведомственных Росморречфлоту, 
и их филиалов при осуществлении подготовки специалистов плавсостава.
</t>
  </si>
  <si>
    <t>Объем финансирования НИОКР по по подпрограмме "Государственный контроль и надзор в сфере транспорта"</t>
  </si>
  <si>
    <t>Мероприятие "Исследование развития и обоснование внедрения перспективных методов организации использования воздушного пространства и аэронавигационного обслуживания его пользователей"</t>
  </si>
  <si>
    <t>Мероприятие "Исследование развития технического обеспечения организации использования воздушного пространства и аэронавигационного обслуживания его пользователей"</t>
  </si>
  <si>
    <t xml:space="preserve">"Проведение исследований работоспособности адаптивных электрогидравлических следящих приводов двустворчатых ворот шлюза № 25 - 26 Балаковского РГСиС  ФБУ "Администрация Волжского бассейна" и анализ результатов опытной эксплуатации гидроприводов с частотно-дроссельным управлением подъемно-опускных ворот шлюза", ГК № 2.04-16 от 28.06.2016, исполнитель ООО  «Техтрансстрой» </t>
  </si>
  <si>
    <t xml:space="preserve">При выполнении ОКР на 1 этапе выполнены следующие работы:
Разработана эксплуатационная документация на гидропривод с частотно-дроссельным управлением верхних рабочих ворот (далее – ВРВ) шлюза № 25-26 в том числе:
- руководство по эксплуатации;
- формуляр;
- каталог сборочных единиц;
- ведомость комплекта запасных частей (ЗИП);
- ведомость эксплуатационных документов;
Разработана методика определения технических характеристик гидропривода ВРВ.
Определены технические характеристики гидропривода ВРВ при проведении приемочных испытаний гидропривода.
Проведены испытания гидропривода ВРВ для определения технических характеристик и оформлены протоколы.
Разработана проектная документация на опытную систему управления приводом нижних двустворчатых ворот (далее – НДВ) шлюза № 25-26, в том числе:
- техническое задание на систему управления приводом НДВ;
- схема автоматизации НДВ;
- ситуационный план размещения.
Разработана программа и методика испытаний системы управления приводом нижних двустворчатых ворот шлюза № 25-26.
Объекты интеллектуальной собственности по результатам выполнения НИР не получены.
Реализация мероприятий 1-го этапа  позволит:
- обеспечить перевод в опытно-промышленную эксплуатацию установленного на ВРВ камеры 26 шлюза № 25-26 гидропривода с частотно-дроссельным управлением, а также продолжить его дальнейшую эксплуатацию силами эксплуатационного персонала Балаковского РГСиС;
- формализовать требования к эксплуатационному персоналу, задействованному при эксплуатации и обслуживании гидроприводов с частотно-дроссельным управлением;
- впервые реализовать концепцию комбинированного частотно-дроссельного управления на двустворчатых воротах действующего шлюза;
- создать предпосылки для унификации систем частотно-дроссельного управления гидроприводами на подъемно-опускных и двустворчатых воротах шлюза.
</t>
  </si>
  <si>
    <t xml:space="preserve">При выполнении НИР на 1 этапе выполнены следующие работы:
Определено, что фильтрационный режим в основании и грунтах засыпок камер на всех исследованных шлюзах стабилен. Характер деформации камер шлюзов (осадки, амплитуда горизонтальных перемещений, взаимных смещений элементов) в последние годы свидетельствует о стабильности напряженно-деформированного состояния камер. Исключение составили перемещения тринадцатой секции камеры и нижней головы шлюза № 2 Белоусовского гидроузла.
На тринадцатой секции камеры шлюза № 2 Белоусовского гидроузла в части, примыкающей к двенадцатой секции, наблюдается общий подъем, в части, примыкающей к нижней голове – опускание. По нижней голове шлюза № 2 с 1970 года наблюдались осадки, которые усилились, начиная с 1979 – 1980 года. В бетонной конструкции нижней головы возникла трещина, которая последние годы продолжает увеличиваться, достигнув к настоящему времени размера 38,1мм.
Проведенные исследования состояния и свойств бетона показали наличие в стенах камер дефектов, связанных с истиранием, разрушением поверхностных зон бетона, разрушением заполнителя швов между плитами, имеются следы коррозии рабочей арматуры, биологической коррозии и фильтрации, разрушение бетона рымовых ниш и стремянок, разрушение бетона кромок температурно-осадочных швов, следы выщелачивания. Практически все разрушения зафиксированы в пределах поверхностного и защитного слоев бетона и привязаны, в основном, к стыкам плит. В связи с таким состоянием бетона техническое состояние стен камер и устоев голов шлюзов Вытегорского и Белоусовского гидроузлов можно охарактеризовать переходным из «ограниченно работоспособного» в «предаварийное».
Расчеты напряженно-деформированного состояния элементов камер шлюзов при различных условиях эксплуатации показали, что максимальные значения растягивающих напряжений в конструкциях камер всех шлюзов не превышают нормативно установленных предельных значений (СП 41.13330.2012 «Бетонные и железобетонные конструкции гидротехнических сооружений»). Соблюдаются условия устойчивости на всплытие камер всех шлюзов.
Сформулированы предложения по корректировке критериев безопасности шлюзов. Даны рекомендации по оснащению шлюзов дополнительной контрольно-измерительной аппаратурой.
Объекты интеллектуальной собственности по результатам выполнения НИР не получены.
</t>
  </si>
  <si>
    <t>3.1.</t>
  </si>
  <si>
    <t>«Разработка научно обоснованных предложений в международные нормативные документы, регулирующие использование полос радиочастот радиотехническими системами транспортного комплекса Российской Федерации с целью обеспечения условий для их дальнейшего функционирования и развития в международной транспортной инфраструктуре»
Контракт №РТМ-90/17 от  26.06.2017
Исполнитель ФГУП «Морсвязьспутник»</t>
  </si>
  <si>
    <t>Проводилась подготовка: методики оценки взаимных помех между перспективными РЭС и радиотехнологиями, рассматриваемыми в рамках подготовки к ВКР-19, и существующими типами РЭС транспортной инфраструктуры Российской Федерации; результаты оценки взаимных помех между перспективными РЭС и радиотехнологиями, рассматриваемыми в рамках подготовки к ВКР-19, и существующими типами РЭС транспортной инфраструктуры Российской Федерации; условия совместного использования полос частот, обеспечивающие работу систем транспортного комплекса Российской Федерации с допустимым уровнем помех; предложения в проекты международных документов, регламентирующих использование радиочастотного спектра в полосах частот, рассматриваемых в рамках пунктов повестки дня ВКР-19, включая предложения в проекты Рекомендаций и Отчетов МСЭ-R, проект текста Отчета Собрания МСЭ-R по подготовке к Конференции (Отчет ПСК), а также в проекты Указаний СЕPT, Общеевропейских предложений и материалы координаторов РСС; предложения по уточнению предварительной позиции Российской Федерации по вопросам ВКР-19, основанные на результатах проведённых исследований совместимости и совмещения, затрагивающим интересы Минтранса России; результаты анализа предложений по использованию полос частот, рассматриваемых в рамках данных пунктов повестки дня ВКР-19, представленных Администрациями связи иностранных государств в международные и региональные организации в области связи, включая рабочие и проектные группы МСЭ-R, СЕPТ и РСС на их соответствие предварительной позиции АС Российской Федерации.</t>
  </si>
  <si>
    <t>НЕРАСПРЕДЕЛЕННЫЕ ЛБО</t>
  </si>
  <si>
    <t>Расходы на мероприятия по научно-техническому и инновационному обеспечению подпрограммы "Автомобильные дороги", техническому регулированию дорожного хозяйства - всего</t>
  </si>
  <si>
    <t>1.1.</t>
  </si>
  <si>
    <t>Расходы на мероприятия по научному обеспечению работ в области технического регулирования в дорожном хозяйстве</t>
  </si>
  <si>
    <t>Выполнение научно-исследовательских работ по теме Разработка рекомендаций по установлению гарантийных сроков и сроков службы конструктивных элементов мостовых сооружений
 Контракт №ФДА 47/217 от 20.07.2016
 Исполнитель МГУПС (МИИТ)</t>
  </si>
  <si>
    <t>2016 - 2017</t>
  </si>
  <si>
    <t>22.06.2016</t>
  </si>
  <si>
    <t>Выполнение научно-исследовательских работ по теме Разработка изменений ГОСТ Р 52766-2007 «Дороги автомобильные общего пользования. Элементы обустройства. Общие требования», ГОСТ Р 52282-2004 «Технические средства организации дорожного движения. Светофоры дорожные. Типы и основные параметры. Общие технические требования. Методы испытаний», ГОСТ Р 52290-2004 «Технические средства организации дорожного движения. Знаки дорожные. Общие технические требования»
 Контракт №ФДА 47/218 от 20.07.2016
 Исполнитель ФАУ "РОСДОРНИИ"</t>
  </si>
  <si>
    <t>Выполнение научно-исследовательских работ по теме: Разработка проекта национального стандарта «Технические средства организации дорожного движения. Правила применения дорожных знаков, разметки, светофоров, дорожных ограждений и направляющих устройств» (Переработка ГОСТ Р 52289-2004)
 Контракт №ФДА 47/213 от 12.07.2016
 Исполнитель ФАУ "РОСДОРНИИ"</t>
  </si>
  <si>
    <t>Выполнение научно-исследовательских работ по теме: "Разработка проекта ГОСТ Р «Ограждения дорожные фронтальные, боковые комбинированные и удерживающие пешеходные. Общие технические требования. Методы испытаний и контроля. Правила применения»
 Контракт №ФДА 47/182 от 10.06.2016
 Исполнитель Общество с ограниченной ответственностью "Малое инновационное предприятие "НИИ Механики и проблем качества"</t>
  </si>
  <si>
    <t>20.05.2016</t>
  </si>
  <si>
    <t>Выполнение научно-исследовательских работ по теме: "Разработка ОДМ «Технология магнитной диагностики предварительно напряженной арматуры и оценки технического состояния железобетонных балок мостовых сооружений»
 Контракт №ФДА 47/183 от 10.06.2016
 Исполнитель Общество с ограниченной ответственностью "ИНТРОН ПЛЮС"</t>
  </si>
  <si>
    <t>Выполнение научно-исследовательских работ по теме: Разработка ОДМ «Разработка рекомендаций по определению дифференцированного ущерба  причиняемого автомобильным дорогам общего пользования федерального значения транспортными средствами, имеющими разрешенную максимальную массу свыше 12 тонн»
 Контракт №ФДА 47/167 от 30.05.2016
 Исполнитель Общество с ограниченной ответственностью "ГЕО-ПРОЕКТ"</t>
  </si>
  <si>
    <t>10.05.2016</t>
  </si>
  <si>
    <t>Выполнение научно-исследовательских работ по теме: Разработка ОДМ «Технические требования к мобильной светотехнической лаборатории. Методика измерения освещенности на дорожном покрытии»
 Контракт №ФДА 47/168 от 30.05.2016
 Исполнитель Общество с ограниченной ответственностью "Всероссийский научно-исследовательский, проектно-конструкторский светотехнический институт имени С.И. Вавилова"</t>
  </si>
  <si>
    <t>Выполнение научно-исследовательских работ по теме: Разработка комплекса ПНСТ по исследованию геосинтетических материалов, выполняющих функцию борьбы с эрозией откосов и устанавливающего методику определения  водопроницаемости геосинтетических материалов
 Контракт №ФДА 47/231 от 10.08.2016
 Исполнитель Автономная некоммерческая организация "Научно-исследовательский институт транспортно-строительного комплекса"</t>
  </si>
  <si>
    <t>25.07.2016</t>
  </si>
  <si>
    <t>Выполнение научно-исследовательских работ по теме: Разработка проекта национального стандарта ГОСТ Р «Автомобильные дороги общего пользования. Технические средства организации дорожного движения в местах производства работ. Технические требования. Правила применения»
 Контракт №ФДА 47/230 от 10.08.2016
 Исполнитель ФАУ "РОСДОРНИИ"</t>
  </si>
  <si>
    <t>Выполнение научно-исследовательских работ по теме: Разработка ОДМ «Рекомендации по применению геоэкозащитных технологий при проектировании, строительстве и эксплуатации автомобильных дорог»
 Контракт №ФДА 47/234 от 12.08.2016
 Исполнитель Общество с ограниченной ответственностью "ГЕО-ПРОЕКТ"</t>
  </si>
  <si>
    <t>Выполнение научно исследовательских работ по теме: Разработка временных регламентов взаимодействия участников и дополнительных разделов технического задания на выполнение работ по разработке проектной и рабочей документации на «пилотных» проектах применительно к строительству, капитальному ремонту и реконструкции объектов транспортной инфраструктуры с применением BIM-технологии, с учетом положений стандартов европейских стран
 Контракт №ФДА 47/243 от 23.08.2016
 Исполнитель Акционерное общество «Институт «Стройпроект»</t>
  </si>
  <si>
    <t>Выполнение научно-исследовательских работ по теме: Разработка ОДМ «Геотехнический мониторинг сооружений инженерной защиты автомобильных дорог»
 Контракт №ФДА 47/245 от 24.08.2016
 Исполнитель Общество с ограниченной ответственностью "НТЦ ГеоПроект"</t>
  </si>
  <si>
    <t>11.08.2016</t>
  </si>
  <si>
    <t>Выполнение научно-исследовательских работ по теме: Разработка ОДМ «Рекомендации по применению винтовых свай на автомобильных дорогах»
 Контракт №ФДА 47/252 от 30.08.2016
 Исполнитель Общество с ограниченной ответственностью "КОРПОРАЦИЯ "ДОРОЖНОЕ И ПРОМЫШЛЕННОЕ СТРОИТЕЛЬСТВО"</t>
  </si>
  <si>
    <t>Выполнение научно-исследовательских работ по теме: Разработка ОДМ «Методические рекомендации по повышению надежности защитных и укрепительных сооружений в условиях чрезвычайных ситуаций и опасных природных явлений»
 Контракт №ФДА 47/251 от 30.08.2016
 Исполнитель Общество с ограниченной ответственностью "КОРПОРАЦИЯ "ДОРОЖНОЕ И ПРОМЫШЛЕННОЕ СТРОИТЕЛЬСТВО"</t>
  </si>
  <si>
    <t>Выполнение научно-исследовательских работ по теме: Разработка ОДМ «Методические рекомендации по применению полиуретанового вяжущего для укрепления откосов, выемок, насыпных сооружений, конусов мостов и путепроводов»
 Контракт №ФДА 47/260 от 02.09.2016
 Исполнитель Акционерное общество "ОргСинтезРесурс"</t>
  </si>
  <si>
    <t>22.08.2016</t>
  </si>
  <si>
    <t>Выполнение научно-исследовательских работ по теме: Разработка ОДМ «Рекомендации по инженерно-геологическим изысканиям и проектированию сооружений инженерной защиты на участках автомобильных дорог с развитием склоновых процессов»
 Контракт №ФДА 47/258 от 02.09.2016
 Исполнитель Общество с ограниченной ответственностью "НТЦ ГеоПроект"</t>
  </si>
  <si>
    <t>Выполнение научно-исследовательских работ по теме: Разработка ОДМ «Рекомендации по применению материалов для ремонта бетонных и железобетонных конструкций транспортных сооружений»
 Контракт №ФДА 47/262 от 02.09.2016
 Исполнитель Общество с ограниченной ответственностью Научно-исследовательская лаборатория "СТРОЙМАТЕРИАЛЫ"</t>
  </si>
  <si>
    <t>18.08.2016</t>
  </si>
  <si>
    <t>Выполнение научно-исследовательских работ по теме: Разработка ОДМ «Методические рекомендации по разработке составов бетонов высокой прочности на основе высокодисперсных и тонкопомолотых заполнителей (минеральные и техногенные вещества, в том числе молотый стеклобой)  в транспортном строительстве»
 Контракт №ФДА 47/261 от 02.09.2016
 Исполнитель Общество с ограниченной ответственностью Научно-исследовательская лаборатория "СТРОЙМАТЕРИАЛЫ"</t>
  </si>
  <si>
    <t>Выполнение научно-исследовательских работ по теме: "Разработка новой редакции ГОСТ Р 51256-2011 «Технические средства организации дорожного движения. Разметка дорожная. Классификация. Технические требования»
 Контракт №ФДА 47/272 от 20.09.2016
 Исполнитель Общество с ограниченной ответственностью Центр инженерно-технических исследований «Дорконтроль»</t>
  </si>
  <si>
    <t>Выполнение научно-исследовательских работ по теме: Разработка ПНСТ «Конструирование и расчет дорожных одежд автомобильных дорог с низкой интенсивностью движения»
 Контракт №ФДА 47/273 от 20.09.2016
 Исполнитель ФАУ "РОСДОРНИИ"</t>
  </si>
  <si>
    <t>Выполнение научно-исследовательских работ по теме: Разработка комплекса ГОСТ Р «Дороги автомобильные общего пользования. Дорожная одежда. Общие требования» и ГОСТ Р «Дороги автомобильные общего пользования. Дорожная одежда. Методы измерения толщины слоев дорожной одежды»
 Контракт №ФДА 47/274 от 20.09.2016
 Исполнитель ФАУ "РОСДОРНИИ"</t>
  </si>
  <si>
    <t xml:space="preserve">Выполнение научно-исследовательских работ по теме: Разработка ПНСТ «Функциональная классификация автомобильных дорог»
 Контракт №ФДА 47/289 от 03.10.2016
 Исполнитель Общество с ограниченной ответственностью "НПФ РУСАВТОДОР" </t>
  </si>
  <si>
    <t>19.09.2016</t>
  </si>
  <si>
    <t>Выполнение научно-исследовательских работ по теме: Разработка свода правил «Приготовление и применение битумных эмульсий при выполнении дорожных работ»
 Контракт №ФДА 47/323 от 07.11.2016
 Исполнитель Общество с ограниченной ответственностью "Автодорис"</t>
  </si>
  <si>
    <t>24.10.2016</t>
  </si>
  <si>
    <t>Выполнение научно-исследовательских работ по теме: Разработка ОДМ «Методические рекомендации по технологиям устранения деформаций и повреждений с использованием различных типов асфальтобетонных смесей при выполнении неотложных работ»
 Контракт №ФДА 47/322 от 07.11.2016
 Исполнитель Общество с ограниченной ответственностью "Автодорис"</t>
  </si>
  <si>
    <t>Выполнение научно-исследовательских работ по теме: Интеллектуальные транспортные системы. Разработка нормативно-технического обеспечения по созданию и эксплуатации ИТС: ПНСТ «Требования к технико-экономическому обоснованию создания ИТС на автомобильных дорогах», ПНСТ «Требования к разработке типового технического задания на создание ИТС на автомобильных дорогах», ПНСТ «Требования к определению сметной стоимости экспертизы проекта создания и эксплуатации ИТС (элементов ИТС)»
 Контракт №ФДА 47/317 от 03.11.2016
 Исполнитель ООО "НИИ ИТС"</t>
  </si>
  <si>
    <t>20.10.2016</t>
  </si>
  <si>
    <t>Выполнение научно-исследовательских работ по теме: Разработка ОДМ «Методические рекомендации по использованию существующих насыпей из слабых и обводненных грунтов при реконструкции автомобильных дорог»
 Контракт №ФДА 47/315 от 03.11.2016
 Исполнитель Общество с ограниченной ответственностью "Центр стратегических автодорожных исследований"</t>
  </si>
  <si>
    <t>19.10.2016</t>
  </si>
  <si>
    <t>Выполнение научно-исследовательских работ по теме: Разработка ОДМ «Методические рекомендации по проектированию земляного полотна автомобильных дорог общего пользования из местных талых и мерзлых, переувлажненных глинистых и торфяных грунтов в зонах распространения многолетнемерзлых грунтов»
 Контракт №ФДА 47/314 от 03.11.2016
 Исполнитель Общество с ограниченной ответственностью "Центр стратегических автодорожных исследований"</t>
  </si>
  <si>
    <t>Выполнение научно-исследовательских работ по теме: Разработка ПНСТ «Смеси органоминеральные холодные с использованием переработанного асфальтобетона (РАП). Технические условия»
 Контракт №ФДА 47/313 от 03.11.2016
 Исполнитель Общество с ограниченной ответственностью "Автодорис"</t>
  </si>
  <si>
    <t>Выполнение научно-исследовательских работ по теме: Разработка ПНСТ «Применение BIM-технологий при строительстве и эксплуатации автомобильных дорог. Общие требования»
 Контракт №ФДА 47/327 от 07.11.2016
 Исполнитель Общество с ограниченной ответственностью "Центр-Дорсервис"</t>
  </si>
  <si>
    <t>Выполнение научно-исследовательских работ по теме: Разработка ПНСТ «Автомобильные дороги общего пользования. Правила проектирования транспортных развязок в разных уровнях»
 Контракт №ФДА 47/325 от 07.11.2016
 Исполнитель Общество с ограниченной ответственностью «ТрансИнжПроект»</t>
  </si>
  <si>
    <t>Выполнение научно-исследовательских работ по теме: Разработка ПНСТ «Интеллектуальные транспортные системы. Подсистема автоматизированного мониторинга искусственных сооружений автомобильных дорог и оползнеопасных геомассивов. Общие положения и терминология»
 Контракт №ФДА 47/320 от 03.11.2016
 Исполнитель Общество с ограниченной ответственностью «НИИ Прикладной Телематики»</t>
  </si>
  <si>
    <t>Выполнение научно-исследовательских работ по теме: Разработка ПНСТ «Интеллектуальные транспортные системы. Подсистема автоматизированного мониторинга искусственных сооружений автомобильных дорог и оползнеопасных геомассивов. Основы построения и технической реализации»
 Контракт №ФДА 47/319 от 03.11.2016
 Исполнитель Общество с ограниченной ответственностью «НИИ Прикладной Телематики»</t>
  </si>
  <si>
    <t>Выполнение научно-исследовательских работ по теме: Разработка ОДМ «Методические рекомендации по оснащению искусственных сооружений на автомобильных дорогах системами обеспечения противогололедной обстановки»
 Контракт №ФДА 47/318 от 03.11.2016
 Исполнитель Акционерное общество «Центр технического и сметного нормирования в строительстве»</t>
  </si>
  <si>
    <t>Выполнение научно-исследовательских работ по теме: Разработка ПНСТ «Автомобильные дороги общего пользования. Правила проектирования кольцевых пересечений»
 Контракт №ФДА 47/326 от 07.11.2016
 Исполнитель Общество с ограниченной ответственностью «ТрансИнжПроект»</t>
  </si>
  <si>
    <t>Нераспределенные лимиты бюджетных обязательств по мероприятию "Расходы на мероприятия по научному обеспечению работ в области технического регулирования в дорожном хозяйстве"</t>
  </si>
  <si>
    <t>всего не распределено по мероприятию</t>
  </si>
  <si>
    <t>1.2.</t>
  </si>
  <si>
    <t xml:space="preserve">Расходы на мероприятия по проведению прикладных научно-исследовательских работ
</t>
  </si>
  <si>
    <t>Выполнение научно-исследовательских работ по теме: Разработка ОДМ «Методические рекомендации по учету влияния параметров транспортного потока на темпы развития повреждений покрытий дорожных одежд (на основе мониторинга федеральной автомобильной дороги М-6 «Каспий»)»
 Контракт №ФДА 47/227 от 03.08.2016
 Исполнитель Общество с ограниченной ответственностью "НАУЧНО-ТЕХНОЛОГИЧЕСКИЙ ЦЕНТР "КАТАФОТ"</t>
  </si>
  <si>
    <t>Выполнение научно-исследовательских работ по теме: Разработка ОДМ «Применение гибких бетонных поверхностных покрытий для защиты и укрепления автомобильных дорог»
 Контракт №ФДА 47/226 от 03.08.2016
 Исполнитель Общество с ограниченной ответственностью "КОРПОРАЦИЯ "ДОРОЖНОЕ И ПРОМЫШЛЕННОЕ СТРОИТЕЛЬСТВО"</t>
  </si>
  <si>
    <t>Выполнение научно-исследовательских работ по теме: Разработка ОДМ «Методические рекомендации по оценке технического состояния и подтверждению эффективности применения конструкций из полимерных композиционных материалов на автомобильных дорогах»
 Контракт №ФДА 47/225 от 03.08.2016
 Исполнитель Общество с ограниченной ответственностью "Геолайт"</t>
  </si>
  <si>
    <t>Выполнение научно-исследовательских работ по теме: Разработка ОДМ «Защита от коррозии бетонных и железобетонных конструкций  транспортных сооружений»
 Контракт №ФДА 47/224 от 03.08.2016
 Исполнитель Общество с ограниченной ответственностью "ПРЕССИОН ГРУПП МЕНЕДЖМЕНТ- Городское Пространство"</t>
  </si>
  <si>
    <t>Выполнение научно-исследовательских работ по теме:
Разработка ОДМ «Рекомендации по применению ресурсного метода определения стоимости строительства в дорожном хозяйстве»
 Контракт №ФДА 47/166 от 30.05.2016
 Исполнитель Акционерное общество «Институт «Стройпроект»</t>
  </si>
  <si>
    <t>Выполнение научно-исследовательских работ по теме: Разработка методических рекомендаций по обеспечению автомобильных дорог альтернативными источниками электрической энергии и тепла
 Контракт №ФДА 47/259 от 02.09.2016
 Исполнитель Общество с ограниченной ответственностью "СПбГАСУ - Дорсервис"</t>
  </si>
  <si>
    <t>Выполнение научно-исследовательских работ по теме: Разработка предложений по применению при строительстве транспортных сооружений материалов и покрытий с высокой гидрофобностью и льдофобностью с адаптацией зарубежного опыта использования данных материалов для условий Российской Федерации и их внедрения с учетом обеспечения импортозамещения
 Контракт №ФДА 47/263 от 02.09.2016
 Исполнитель Общество с ограниченной ответственностью Научно-исследовательская лаборатория "СТРОЙМАТЕРИАЛЫ"</t>
  </si>
  <si>
    <t>Выполнение научно-исследовательских работ по теме: Разработка методических рекомендаций по горячей регенерации асфальтобетонных покрытий
 Контракт №ФДА 47/275 от 20.09.2016
 Исполнитель Общество с ограниченной ответственностью "СПбГАСУ - Дорсервис"</t>
  </si>
  <si>
    <t>Выполнение научно-исследовательских работ по теме: Исследование влияния различных способов уплотнения асфальтобетонных смесей в лабораторных условиях на объемные свойства асфальтобетона с разработкой ОДМ «Методические рекомендации по применению различных методов уплотнения асфальтобетонных смесей в лабораторных условиях»
 Контракт №ФДА 47/288 от 03.10.2016
 Исполнитель Общество с ограниченной ответственностью «Инновационный технический центр»</t>
  </si>
  <si>
    <t>Выполнение научно-исследовательских работ по теме: Разработка проекта типовых решений искусственного освещения автомобильных дорог общего пользования
 Контракт №ФДА 47/309 от 26.10.2016
 Исполнитель ООО "СП"</t>
  </si>
  <si>
    <t>Выполнение научно-исследовательских работ по теме: Верификация значений модулей упругости конструктивных слоев нежестких дорожных одежд на основе результатов испытаний установками динамического нагружения
 Контракт №ФДА 47/308 от 26.10.2016
 Исполнитель РОСАВТОДОР</t>
  </si>
  <si>
    <t>Выполнение научно-исследовательских работ по теме: Разработка технологии модификации полимерно-битумного вяжущего одностенными углеродными нанотрубками  для обеспечения устойчивости асфальтобетонных покрытий к образованию пластических деформаций
 Контракт №ФДА 47/324 от 07.11.2016
 Исполнитель Общество с ограниченной ответственностью "Автодорис"</t>
  </si>
  <si>
    <t xml:space="preserve">Выполнение научно-исследовательских работ по теме: Разработка предложений по совершенствованию порядка оценки уровня содержания автомобильных дорог общего пользования федерального значения, унифицированных форм контрольно - учетной документации для приемки и оплаты работ (услуг) в рамках долгосрочных государственных контрактов
 Контракт №ФДА 47/316 от 03.11.2016
 Исполнитель Общество с ограниченной ответственностью «Научно-исследовательский и проектный институт территориального развития и транспортной инфраструктуры» </t>
  </si>
  <si>
    <t>Нераспределенные лимиты бюджетных обязательств по мероприятию "Расходы на мероприятия по научно-техническому и инновационному обеспечению подпрограммы "Автомобильные дороги", техническому регулированию дорожного хозяйства - всего"</t>
  </si>
  <si>
    <t>Нераспределенные лимиты бюджетных обязательств по подпрограмме "Автомобильные дороги"</t>
  </si>
  <si>
    <t>всего не распределено по подпрограмме</t>
  </si>
  <si>
    <t>19.07.2016</t>
  </si>
  <si>
    <t>10.10.2016</t>
  </si>
  <si>
    <t xml:space="preserve">Выполняется в плановом порядке;
</t>
  </si>
  <si>
    <t xml:space="preserve">"Разработка модулей администрирования и изменение технической базы комплексной интегрированной информационной системы «МоРе» (КИИС «МоРе»)", ГК № 1.01-17 от 28.06.2017, исполнитель ФГУП  «Морсвязьспутник» </t>
  </si>
  <si>
    <t>2017</t>
  </si>
  <si>
    <t>15.05.2017</t>
  </si>
  <si>
    <t>Научное сопровождение повышения комплексной безопасности и устойчивости морской транспортной системы</t>
  </si>
  <si>
    <t>2017-2018</t>
  </si>
  <si>
    <t>"Разработка технических и технологических средств подготовки специалистов в отраслевых учебных заведениях, использование инновационных технологий в образовательном процессе (второй и третий этапы)", ГК № 2.08-17 от 17.05.2017, исполнитель АО "Кронштадт"</t>
  </si>
  <si>
    <t>Проведение научных исследований в области развития технических и технологических средств подготовки специалистов в отраслевых учебных заведениях, использования инновационных технологий в образовательном процессе</t>
  </si>
  <si>
    <t>Фактические расходы за 9 месяцев 2017 года по источникам</t>
  </si>
  <si>
    <t>«Разработка методики оценки транзитного потенциала Российской Федерации и проведение её апробации, формирование научно-обоснованных предложений по увеличению объема транзитных грузопотоков и развитию экспорта транспортных услуг Российской Федерации»
Контракт №РТМ-137/17 от 05.09.2017
Исполнитель ФГБУ НЦКТП</t>
  </si>
  <si>
    <t>103</t>
  </si>
  <si>
    <t xml:space="preserve">Подготавливался статистический массив данных международных торговых корреспонденций между странами ОЭСР в разрезе номенклатуры грузов. Велась разработка перечня геостратегических, экономических, институциональных (организационно-правовых), технологических и инфраструктурных факторов, сдерживающих развитие транзитного потенциала и увеличение объема экспорта транспортных услуг. Проводилась оценка потенциального объема транзитного грузопотока, который может проходить через территорию Российской Федерации по видам грузов и направлениям (в формате матрицы «страна-страна»). Разрабатывалась методология оценки транзитного потенциала Российской Федерации. Проводилось описание выбранных для апробации транзитных маршрутов (географические и технические данные). Формировались репрезентативные выборки значений ключевых параметров перевозки по выбранным транзитным транспортным маршрутам, сформированные на основе опросов российских и зарубежных грузоотправителей. Разрабатывались сводные параметры транспортировки грузов по выбранным для апробации транзитным маршрутам и по альтернативным для них маршрутам, идущим в обход территории Российской Федерации. </t>
  </si>
  <si>
    <t>«Разработка концепции организации перевозки пассажиров железнодорожным транспортом в сообщении с Республикой Крым и г. Севастополь после ввода в эксплуатацию железнодорожного мостового перехода через Керченский пролив»
Контракт №РТМ-132/17 от 05.09.2017
Исполнитель ООО «Фирма Трансэк»</t>
  </si>
  <si>
    <t>Проводился предварительный прогноз пассажиропотока и маршрутной сети пассажирских железнодорожных перевозок в сообщении с Крымом. Формировались основные положения организационно-правовой и финансовой моделей пассажирских железнодорожных перевозок в сообщении с Крымом, включая предварительную оценку потребного объема государственных субсидий. Подготавливались существенные условия регуляторного транспортного договора на организацию межрегиональных пассажирских перевозок в сообщении с Крымом. Подготавливались предложения по синхронизации развития межрегиональных пассажирских перевозок железнодорожным транспортом в сообщении с Крымом и внутрирегиональных перевозок в Крыму. Велась подготовка аналитических материалов рынка пассажирских перевозок в сообщении с Крымом. Проводилась оценка необходимого объема инвестиций в инфраструктуру и подвижной состав Крымской железной дороги. Проводилась оценка объемов доходов и эксплуатационных затрат перевозчика, определение необходимости и объема государственных субсидий для организации железнодорожных пассажирских перевозок в сообщении с Крымом. Велась разработка концепции организационной модели железнодорожных пассажирских перевозок в Крым, включающей описание взаимодействия перевозчиков, владельцев инфраструктуры и государства. Подготавливался набор исходных данных для разработки финансовой модели железнодорожных пассажирских перевозок в Крым. Разрабатывалась дорожная карта по реализации Концепции.</t>
  </si>
  <si>
    <t>3.2.</t>
  </si>
  <si>
    <t>«Разработка концепции, облика и макетного образца системы перспективных информационно-навигационных сервисов в Российской Федерации на базе многопозиционных систем и мультисервисных технологий»
Контракт №РТМ-106/17 от 07.08.2017
Исполнитель ООО «НПП «ЦРТС»</t>
  </si>
  <si>
    <t>В ходе выполнения НИР планируется получить следующие результаты: результаты анализа действующих требований по предоставлению информационно-навигационных сервисов в Российской Федерации, существующей модели их предоставления, используемых технических средствах и технологий, процедур предоставления; анализа потребности пользователей воздушного пространства всех видов авиации и во всех классах воздушного пространства информационно-навигационных сервисах; анализа международного опыта по развитию информационно-навигационных сервисов, существующих и разрабатываемых зарубежных стандартов, экспериментальных работ и результатов испытаний; концепции системы информационно-навигационных сервисов в Российской Федерации с использованием многопозиционных систем и мультисервисных технологий на среднесрочную и долгосрочную перспективу; по применению информационно-навигационных сервисов с использованием многопозиционных систем и мультисервисных технологий для всех видов транспорта; облик системы предоставления информационно-навигационных сервисов на базе многопозиционных систем и мультисервисных технологий; план поэтапной реализации концепции системы информационно-навигационных сервисов в Российской Федерации; предложения по перечню научно-исследовательских и опытно-конструкторских работ, направленных на реализацию среднесрочных и долгосрочных задач концепции; технические требования на макетный образец;  макетный образец, включая эксплуатационную документацию; завершенные экспериментальные работы.</t>
  </si>
  <si>
    <t>3.3.</t>
  </si>
  <si>
    <t xml:space="preserve">«Разработка облика Единой информационно-телекоммуникационной среды на основе многопозиционных систем наблюдения, включая разработку технико-экономического обоснования создания системы и предложений по структуре и содержанию нормативно-правовых актов»
Контракт №РТМ-107/17 от 07.08.2017
Исполнитель ФГУП ЗащитаИнфоТранс </t>
  </si>
  <si>
    <t>В ходе выполнения НИР планируется получить следующие результаты: результаты анализа международной практики разработки и внедрения единых информационных систем о полетах в воздушном пространстве в частности и транспортном комплексе в целом, взаимодействия военной и гражданской авиации, интеграции БАС (беспилотных авиационных систем) и БВС (беспилотных воздушных судов) в общегражданское воздушное пространство;  облик ЕИТС (включающий: перечень базовых и перспективных услуг ЕИТС, эксплуатационные и функциональные требования к ЕИТС, архитектуру построения ЕИТС, базовые требования к идентифицированным технологиям и оборудованию ЕИТС, включая материалы обоснования базовых технических и технологических решений по созданию ЕИТС); перечень необходимых к разработке стандартов, технических заданий и сертификационных требований (базисов) в целях обеспечения создания ЕИТС; перечень дальнейших научно-исследовательских и опытно-конструкторских работ; проекты технико-экономического обоснования (ТЭО) и финансово-экономического обоснования (ФЭО) на создание ЕИТС в Российской Федерации; критерии эффективности создания ЕИТС и методику их оценки; предложения по структуре и содержанию нормативно-правовых актов, необходимых для создания и внедрения ЕИТС; материалы анализа международного опыта применения государственно-частного партнерства в области комплексных инфраструктурных проектов транспортной отрасли; материалы анализа возможных моделей государственно-частного партнерства в России и опыта их практического применения в транспортной отрасли; предложения по реализации Единой информационно-телекоммуникационной среды на основе многопозиционных систем наблюдения с использованием механизмов государственно-частного партнерства.</t>
  </si>
  <si>
    <t>3.4.</t>
  </si>
  <si>
    <t xml:space="preserve">«Разработка опытного образца пилотной зоны единой защищенной информационно-телекоммуникационной системы транспортного комплекса Арктической зоны Российской Федерации»
Контракт №РТМ-134/17 от 05.09.2017
Исполнитель ФГУП ЗащитаИнфоТранс </t>
  </si>
  <si>
    <t>Проводился анализ данных обследования объектов выбранной опорной зоны развития арктической зоны Российской Федерации (АЗРФ), предназначенной для формирования опытной пилотной зоны (ОПЗ) Системы, и обоснованием основных организационных, системотехнических и технико-технологических решений по построению ОПЗ единой защищенной информационно-телекоммуникационной системы транспортного комплекса Арктической зоны Российской Федерации (ЕЗИС ТКА). Велась подготовка инженерной записки с материалами обоснования объектов и мест размещения компонентов ОПЗ ЕЗИС ТКА, перечня взаимодействующих систем органов государственной власти (ОГВ) и предприятий с техническими условиями по сопряжению с этими системами со стороны ЕЗИС ТКА. Подготавливалось обоснование ОПЗ Системы, включающее варианты его базирования не менее чем в двух опорных зонах развития АЗРФ. Велась подготовка эскизного проекта ОПЗ ЕЗИС ТКА и опытных образцов (ОО), ее компонент. Проводилась подготовка технико-экономического обоснования состава и порядка создания ОПЗ Системы.</t>
  </si>
  <si>
    <t>3.5.</t>
  </si>
  <si>
    <t>«Экспертно-аналитическое и методическое обеспечение подготовки приоритетного проекта «Расширение использования природного газа в качестве моторного топлива на транспорте и техникой специального назначения»
Контракт №РТМ-135/17 от 05.09.2017
Исполнитель АНО "Упртрансцентр"</t>
  </si>
  <si>
    <t>Подготавливались научно-обоснованные предложения по структуре и содержанию проекта «Расширение использования природного газа в качестве моторного топлива на транспорте и технике специального назначения». Проводилась разработка научно-обоснованных предложений по целеполаганию проекта, направленного на снижение транспортных издержек и повышение конкурентоспособности российских перевозчиков. Подготавливались научно-обоснованные предложения по формированию бюджетных ассигнований из федерального бюджета на 2018 год и плановый период 2019 и 2020 годов на реализацию приоритетного проекта «Расширение использования природного газа в качестве моторного топлива на транспорте и технике специального назначения».</t>
  </si>
  <si>
    <t xml:space="preserve">Результаты реализации програмных мероприятий по направлению НИОКР за 9 месяцев 2017 года  в рамках федеральной целевой программы "Развитие транспортной системы России (2010-2021 годы)"
государственный заказчик - координатор - Министерство транспорта Российской Федерации
</t>
  </si>
  <si>
    <t xml:space="preserve">всего по программе </t>
  </si>
  <si>
    <t>Разработано СТО РЖД «Услуги на железнодорожном транспорте. Правила оценки уровня комфорта пассажиров в поездах» Разработан модуль просмотра электронных ресурсов справочно-информационных систем ОАО "РЖД".</t>
  </si>
  <si>
    <t xml:space="preserve">Разработаны нормативные требования к очищенному щебню для балластного слоя железнодорожного пути; 
сформированы мероприятия по повышению эффективности применения технологии лубрикации основных элементов системы «колесо-рельс» на основе мониторинга и технико-экономического анализа её выполнения в структурных подразделениях и филиалах ОАО «РЖД»; 
проведена валидация энергопотребления электровозов с асинхронными тяговыми электродвигателями как параметра стоимости их жизненного цикла;
 разработан ГОСТ Р «Железнодорожные технические средства. Общие требования к методам определения ресурса».
</t>
  </si>
  <si>
    <t>Завершена разработка регламента эксплуатации и обслуживания инфраструктуры на малоинтенсивных (малодеятельных) участках, сформированы правила допуска впервые выпускаемого в обращение железнодорожного подвижного состава на инфраструктуру ОАО «РЖД». Проведена оценка технологических и экономических эффектов от разработанных и внедренных нормативных и технических документов за период 2015-2016 гг. (в том числе о проведенной работе по классификации железнодорожных линий). Разработаны нормативы оценки состояния участков движения тяжеловесных поездов с учётом деформативных характеристик пути в зависимости от нагрузки.</t>
  </si>
  <si>
    <t>Разработана система дистанционного управления тепловозом ТЭМ7А, оборудованного системой автоматизированного управления горочным локомотивом (САУ ГЛ), для реализации технологии работы «без машиниста» в подгорочном парке станции Лужская-Сортировочная Октябрьской железной дороги.  Проведены эксплуатационные испытания трехпоршневого криогенного насоса,  изготовленного для магистрального газотурбовоза.</t>
  </si>
  <si>
    <t>Проведен анализ надёжности работы технических средств ОАО "РЖД" за 2016 год.</t>
  </si>
  <si>
    <t>Разработаны методические указания по формированию выходных справок условной экономической оценки дополнительных расходов, связанных с задержками грузовых поездов по причине отказов в работе технических средств 1 и 2 категории. Подготовлена памятка Организации сотрудничества железных дорог «Рекомендации по составу физических величин, подлежащих регистрации в целях технического диагностирования устройств железнодорожного электроснабжения». Разработаны Рекомендации по тушению пожаров на железнодорожном транспорте. Создана система двухсторонней станционной парковой связи и оповещения работающих на железнодорожных путях на базе технологической радиосвязи (РДПС). Разработано устройство включения переездной сигнализации с обратным отсчётом времени до закрытия переезда.</t>
  </si>
  <si>
    <t>Объем финансирования НИОКР по подпрограмме "Автомобильные дороги"</t>
  </si>
  <si>
    <t>108</t>
  </si>
  <si>
    <t>всего по подрограмме</t>
  </si>
  <si>
    <t>***</t>
  </si>
  <si>
    <t xml:space="preserve">Контракт выполнен. Разработаны рекомендации по установлению гарантийных сроков и сроков службы конструктивных элементов мостовых сооружений;
</t>
  </si>
  <si>
    <t xml:space="preserve">Контракт выполнен. Разработан ОДМ "Технология магнитной диагностики предварительно напряженной арматуры и оценки технического состояния железобетонных балок мостовых сооружений";
</t>
  </si>
  <si>
    <t xml:space="preserve">Разработан ОДМ "Разработка рекомендаций по определению дифференцированного ущерба  причиняемого автомобильным дорогам общего пользования федерального значения транспортными средствами, имеющими разрешенную максимальную массу свыше 12 тонн";
</t>
  </si>
  <si>
    <r>
      <t xml:space="preserve">Выполнение научно-исследовательских работ по теме:
Пересмотр </t>
    </r>
    <r>
      <rPr>
        <b/>
        <sz val="10"/>
        <rFont val="Times New Roman"/>
        <family val="1"/>
      </rPr>
      <t>о</t>
    </r>
    <r>
      <rPr>
        <sz val="10"/>
        <rFont val="Times New Roman"/>
        <family val="1"/>
      </rPr>
      <t>траслевых дорожных методических документов ОДМ 218.1.001-2010 «Рекомендации по разработке и применению документов технического регулирования в сфере дорожного хозяйства» и ОДМ 218.1.002-2010 «Рекомендации по организации и проведению работ по стандартизации в дорожном хозяйстве»
 Контракт №ФДА 47/164 от 30.05.2016
 Исполнитель Автономная некоммерческая организация "Научно-исследовательский институт транспортно-строительного комплекса"</t>
    </r>
  </si>
  <si>
    <t xml:space="preserve">Контракт завершен. Выполнены работы по пересмотру отраслевых дорожных методических документов ОДМ 218.1.001-2010 "Рекомендации по разработке и применению документов технического регулирования в сфере дорожного хозяйства» и ОДМ 218.1.002-2010 «Рекомендации по организации и проведению работ по стандартизации в дорожном хозяйстве;
</t>
  </si>
  <si>
    <t xml:space="preserve">Контракт выполнен. Разработаны ПНСТ «Дороги автомобильные общего пользования. Материалы геосинтетические для борьбы с эрозией откосов. Общие технические условия» и ПНСТ «Дороги автомобильные общего пользования. Материалы геосинтетические для дорожного строительства. Метод определения коэффициента фильтрации». ;
</t>
  </si>
  <si>
    <t xml:space="preserve">Утвержден ОДМ 218.2.091-2017 "Геотехнический мониторинг сооружений инженерной защиты автомобильных дорог", распоряжение от 28.06.2017 № 1326-р;
</t>
  </si>
  <si>
    <t xml:space="preserve">Контракт выполнен. Разработан ОДМ "Методические рекомендации по повышению надежности защитных и укрепительных сооружений в условиях чрезвычайных ситуаций и опасных природных явлений" ;
</t>
  </si>
  <si>
    <t xml:space="preserve">Разработан ОДМ "Методические рекомендации по повышению надежности защитных и укрепительных сооружений в условиях чрезвычайных ситуаций и опасных природных явлений" ;
</t>
  </si>
  <si>
    <t xml:space="preserve">Утвержден ОДМ 218.3.093-2017 "Методические рекомендации по применению полиуретанового вяжущего для укрепления откосов, выемок, насыпных сооружений, конусов мостов и путепроводов", распоряжение от 28.06.2017 № 1327-р;
</t>
  </si>
  <si>
    <t xml:space="preserve">Утвержден ОДМ 218.3.094-2017 "Рекомендации по инженерно-геологическим изысканиям и проектированию сооружений инженерной защиты на участках автомобильных дорог с развитием склоновых процессов", распоряжение от 28.06.2017 № 1325-р;
</t>
  </si>
  <si>
    <t xml:space="preserve">Контракт выполнен. Разработан ОДМ "Рекомендации по применению материалов для ремонта бетонных и железобетонных конструкций транспортных сооружений";
</t>
  </si>
  <si>
    <t xml:space="preserve">Разработан ОДМ "Рекомендации по применению материалов для ремонта бетонных и железобетонных конструкций транспортных сооружений";
</t>
  </si>
  <si>
    <t xml:space="preserve">Контракт выполнен. Разработан ОДМ "Методические рекомендации по разработке составов бетонов высокой прочности на основе высокодисперсных и тонкопомолотых заполнителей (минеральные и техногенные вещества, в том числе молотый стеклобой) в транспортном строительстве";
</t>
  </si>
  <si>
    <t xml:space="preserve">Разработан проект новой редакции ГОСТ Р 51256-2011 "Технические средства организации дорожного движения. Разметка дорожная. Классификация. Технические требования";
</t>
  </si>
  <si>
    <t xml:space="preserve">Контракт выполнен. Разработаны ГОСТ Р «Дороги автомобильные общего пользования. Дорожная одежда. Общие требования» и ГОСТ Р «Дороги автомобильные общего пользования. Дорожная одежда. Методы измерения толщины слоев дорожной одежды»;
</t>
  </si>
  <si>
    <t xml:space="preserve">Контракт выполнен. Разработаны ГОСТ Р «Дороги автомобильные общего пользования. Дорожная одежда. Общие требования» и ГОСТ Р «Дороги автомобильные общего пользования. Дорожная одежда. Методы измерения толщины слоев дорожной одежды»
;
</t>
  </si>
  <si>
    <t>Выполнение научно-исследовательских работ по теме: Разработка ОДМ «Методические рекомендации по определению характеристик и выбору шумозащитных конструкций автомобильных дорог»
 Контракт №ФДА 47/87 от 26.07.2017
 Исполнитель Федеральное государственное бюджетное образовательное учреждение высшего образования "Балтийский государственный технический университет «ВОЕНМЕХ» им. Д.Ф. Устинова»</t>
  </si>
  <si>
    <t>2017 - 2018</t>
  </si>
  <si>
    <t>12.07.2017</t>
  </si>
  <si>
    <t>Выполнение научно-исследовательских работ по теме: Разработка ПНСТ «Автомобильные дороги общего пользования. Деформационные швы с резиновым компенсатором пролетных строений автодорожных мостов»
 Контракт №ФДА 47/99 от 11.08.2017
 Исполнитель Общество с ограниченной ответственностью «Инновационный технический центр»</t>
  </si>
  <si>
    <t>17.07.2017</t>
  </si>
  <si>
    <t>Выполнение научно-исследовательских работ по теме: Разработка комплекса ПНСТ, устанавливающих методы определения долговечности и контроль качества геосинтетических материалов, применяемых при строительстве, реконструкции и капитальном ремонте автомобильных дорог и сооружений на них
 Контракт №ФДА 47/101 от 04.09.2017
 Исполнитель Автономная некоммерческая организация "Научно-исследовательский институт транспортно-строительного комплекса"</t>
  </si>
  <si>
    <t>15.08.2017</t>
  </si>
  <si>
    <t>Выполнение научно-исследовательских работ по теме: Разработка ГОСТ Р «Дороги автомобильные общего пользования. Демаркировка дорожной разметки. Технические требования. Методы контроля»
 Контракт №ФДА 47/102 от 04.09.2017
 Исполнитель Общество с ограниченной ответственностью Центр инженерно-технических исследований «Дорконтроль»</t>
  </si>
  <si>
    <t>18.08.2017</t>
  </si>
  <si>
    <t>Выполнение научно-исследовательских работ по теме: Разработка ОДМ «Альбом типовых  конструкций  нежёстких дорожных одежд в различных дорожно-климатических зонах»
 Контракт №ФДА 47/103 от 04.09.2017
 Исполнитель Общество с ограниченной ответственностью «Малое инновационное предприятие "МАДИ - Дорожные Технологии»</t>
  </si>
  <si>
    <t>2017 - 2019</t>
  </si>
  <si>
    <t>Выполнение научно-исследовательских работ по теме: Актуализация существующей нормативно-технической базы на грунты укрепленные и смеси щебеночно-гравийно-песчаные в соответствии с требованиями ТР ТС 014/2011 с разработкой комплекса ПНСТ
 Контракт №ФДА 47/106 от 08.09.2017
 Исполнитель ООО "ЦМИИС"</t>
  </si>
  <si>
    <t xml:space="preserve">Выполнение научно-исследовательских работ по теме: Разработка комплекса ПНСТ, содержащих технические требования, необходимые при строительстве земляного полотна автомобильных дорог и искусственных сооружений на них, а также при создании геодезических сетей при их проектировании и строительстве, государственный контракт № ФДА 47/107 от 08.09.2017, исполнитель ООО "ИТЦ" </t>
  </si>
  <si>
    <t xml:space="preserve">Разработан ОДМ "Применение гибких бетонных поверхностных покрытий для защиты и укрепления  автомобильных дорог";
</t>
  </si>
  <si>
    <t xml:space="preserve">Утвержден ОДМ 218.3.095-2017 "Защита от коррозии бетонных и железобетонных конструкций транспортных сооружений", распоряжение от 28.06.2017 № 1328-р;
</t>
  </si>
  <si>
    <t>Выполнение научно-исследовательских работ по теме:
Разработка аналитических материалов и предложений по вопросам планирования и финансирования дорожного хозяйства в субъектах Российской Федерации на 2016-2019 годы
 Контракт №ФДА 47/159 от 25.05.2016
 Исполнитель АССОЦИАЦИЯ "РАДОР"</t>
  </si>
  <si>
    <t xml:space="preserve">Контракт выполнен. Разработаны методические рекомендации по обеспечению автомобильных дорог альтернативными источниками электрической энергии и тепла;
</t>
  </si>
  <si>
    <t xml:space="preserve">Контракт выполнен. Разработаны методические рекомендации по горячей регенерации асфальтобетонных покрытий;
</t>
  </si>
  <si>
    <t>Выполнение научно-исследовательских работ по теме: Разработка ОДМ «Методика контроля работоспособности и мониторинга метрологических характеристик комплексов автоматизированного весогабаритного контроля»
 Контракт №ФДА 47/88 от 26.07.2017
 Исполнитель Федеральное государственное унитарное предприятие «Всероссийский научно-исследовательский институт метрологической службы»</t>
  </si>
  <si>
    <t>Выполнение научно-исследовательских работ по теме: Разработка ОДМ «Методические указания по особенностям проведения инженерно-экологических изысканий при проектировании автомобильных дорог общего пользования»
 Контракт №ФДА 47/93 от 31.07.2017
 Исполнитель Общество с ограниченной ответственностью "Центр-Дорсервис"</t>
  </si>
  <si>
    <t>Выполнение научно-исследовательских работ по теме: Разработка ОДМ «Методические рекомендации по порядку и правилам накопления материальных ресурсов для проведения мероприятий технического прикрытия автомобильных дорог, закрепленных на праве оперативного управления за федеральными казенными учреждениями дорожного хозяйства»
 Контракт №ФДА 47/95 от 31.07.2017
 Исполнитель Общество с ограниченной ответственностью "Научно-исследовательский и проектный институт "Транспортной и строительной безопасности"</t>
  </si>
  <si>
    <t>Выполнение научно-исследовательских работ по теме: Разработка ОДМ «Методические рекомендации (указания) по прогнозной оценке воздействия на окружающую среду при строительстве и эксплуатации автомобильных дорог общего пользования»
 Контракт №ФДА 47/94 от 31.07.2017
 Исполнитель Общество с ограниченной ответственностью "Центр-Дорсервис"</t>
  </si>
  <si>
    <t>Выполнение научно-исследовательских работ по теме: Разработка аналитических материалов и предложений по вопросам планирования и финансирования дорожного хозяйства в субъектах Российской Федерации на 2018-2021 годы
 Контракт №ФДА 47/115 от 22.09.2017
 Исполнитель АССОЦИАЦИЯ "РАДОР"</t>
  </si>
  <si>
    <t xml:space="preserve">Дата начала выполнения работ  - 16.11.2017;
</t>
  </si>
  <si>
    <t>Нераспределенные лимиты бюджетных обязательств по мероприятию "Расходы на мероприятия по проведению прикладных научно-исследовательских работ
"</t>
  </si>
  <si>
    <t>"Разработка мер по повышению производительности труда на водном транспорте", ГК № 1.04-17 от 09.08.2017, исполнитель АО «ЦНИИМФ»</t>
  </si>
  <si>
    <t>26.07.2017</t>
  </si>
  <si>
    <t>"Разработка методов использования судов государственного назначения, обеспечивающих снижение потребности в их количестве и эксплуатационных
расходов. Разработка приоритетных направлений развития морского транспорта в части флота государственного назначения в перспективе до 2030 года", ГК № 1.05-17 от 08.08.2017, исполнитель АО «ЦНИИМФ»</t>
  </si>
  <si>
    <t>Заключен государственный контракт. Аванс не предусмотрен.</t>
  </si>
  <si>
    <t>Заключен государственный контракт, выплачен аванс.</t>
  </si>
  <si>
    <t>«Разработка научно обоснованных рекомендаций по повышению уровня безопасности и технического состояния Шекснинской ГЭС ФБУ «Администрация «Волго-Балт» с проведением инструментального обследования объектов Шекснинской ГЭС», ГК № 2.01-17 от 29.06.2017, исполнитель АО "Акватик"</t>
  </si>
  <si>
    <t>«Проведение исследований и расчётный анализ фактической несущей способности металлоконструкций основных двустворчатых ворот нижней головы шлюза №1, средних голов шлюзов №№ 1, 3, 13, 16, аварийно-ремонтных ворот шлюза № 14, затворов водоспуска № 141 Хижозёрского гидроузла ФБУ «Администрация «Беломорканал», ГК № 2.02-17 от 05.07.2017, исполнитель АО "НИИЭС"</t>
  </si>
  <si>
    <t>«Проведение исследований и расчётный анализ фактической несущей способности металлоконструкций нижних рабочих двустворчатых ворот и затворов водопроводных галерей шлюзов № 21-24 Самарского РГСиС ФБУ«Администрация Волжского бассейна», ГК № 2.03-17 от 05.07.2017, исполнитель АО "НИИЭС"</t>
  </si>
  <si>
    <t>«Проведение научных исследований по определению причин деформаций стен первой секции  камеры  Павловского шлюза и остаточного ресурса металлоконструкций ферм-распорок камеры», ГК № 2.04-17 от 31.07.2017, исполнитель АО "Акватик"</t>
  </si>
  <si>
    <t>«Выполнение научных исследований по прогнозированию изменений технического состояния и уровня безопасности судоходных гидротехнических сооружений до 2025 года с проведением мониторинга их безопасности», ГК № 2.07-17 от 07.08.2017, исполнитель ФГБОУ ВО «ГУМРФ имени адмирала С.О. Макарова»</t>
  </si>
  <si>
    <t>«Проведение исследований и расчётный анализ фактической несущей способности металлоконструкций основных ворот верхних голов шлюзов №№ 1-6 ФБУ «Администрация «Волго-Балт», ГК № 2.09-17 от 07.08.2017, исполнитель АО «НИИЭС»</t>
  </si>
  <si>
    <t xml:space="preserve">«Разработка научно обоснованных предложений по определению региональных приоритетов развития транспортной инфраструктуры с учетом определенных документами стратегического планирования перспективных направлений развития пространственной структуры экономики Российской Федерации»
Контракт РТМ-131/17 от 05.09.2017
Исполнитель ООО «Транспортная интеграция» </t>
  </si>
  <si>
    <t>Проводилась подготовка предложений по основным направлениям государственной транспортной политики с учетом изменений пространственной структуры экономики Российской Федерации. Проводился анализ текущего состояния транспортных систем в субъектах Российской Федерации и основных проблем их функционирования и развития. Велось анкетирование исполнительных органов государственной власти субъектов Российской Федерации, осуществляющих функции по выработке государственной политики в сфере транспорта. Подготавливались научно обоснованные предложения по приоритетным задачам развития транспортных систем в субъектах Российской Федерации с учетом перспективных направлений социально-экономического и пространственного развития регионов страны, а также научно обоснованные предложения по формированию системы целей, задач, целевых показателей и индикаторов развития транспортных систем в субъектах Российской Федерации. Проводился анализ государственных программ, отраслевых документов стратегического планирования, стратегий социально-экономического развития регионов и схем территориального планирования с целью формирования перечня проектов развития транспортной инфраструктуры в субъектах Российской Федерации. Велась подготовка типовой  структуры паспорта проекта и базы данных по проектам развития транспортной инфраструктуры в субъектах Российской Федерации для включения ее в автоматизированную систему управления транспортным комплексом России (АСУ ТК). Проводилась подготовка методики отбора приоритетных транспортных проектов строительства и реконструкции объектов транспортной инфраструктуры в субъектах Российской Федерации. Разрабатывался приоритизированный перечень проектов развития транспортной инфраструктуры в субъектах Российской Федерации. Разрабатывалась методика распределения бюджетных ассигнований федерального бюджета на реализацию мероприятий по строительству и реконструкции приоритетных региональных проектов развития транспортной инфраструктуры в форме субсидий бюджетам субъектов Российской Федерации. Проводилась оценка потребности в финансировании проектов строительства и реконструкции объектов транспортной инфраструктуры в регионах страны за счет бюджетных ассигнований федерального бюджета и бюджетов субъектов Российской Федерации, а также за счет частных инвестиций. Подготавливались предложения по механизмам взаимоувязки реализации проектов развития транспортной инфраструктуры федерального и регионального значения в субъектах Российской Федерации. Готовились картографические материалы, включающие схемы развития транспортной инфраструктуры в макрорегионах на территории Российской Федерации. Проводилась оценка ожидаемых результатов от взаимоувязанного развития транспортной инфраструктуры федерального и регионального значения в субъектах Российской Федерации с учетом их влияния на социально-экономическое развитие регионов. Велась подготовка предложений по региональным приоритетам развития транспортной инфраструктуры для включения их в состав новой редакции Транспортной стратегии Российской Федерации на период до 2035 года.</t>
  </si>
  <si>
    <t>«Разработка научно обоснованных предложений по корректировке и актуализации Транспортной стратегии Российской Федерации»
Контракт №РТМ-136/17 от 05.09.2017
Исполнитель ФГБУ НЦКТП</t>
  </si>
  <si>
    <t>Анализировалось текущее состояния транспортного комплекса Российской Федерации, в том числе основные проблемы его развития, на решение которых направлена Транспортная стратегия, а также результаты реализации Транспортной стратегии в период 2014-2016 гг. Подготавливались научно обоснованные предложения по структуре и содержанию Транспортной стратегии с учетом требований федерального закона о стратегическом планировании и других нормативных правовых актов. Разрабатывались научно обоснованные предложения по структуре и содержанию документов, в том числе нормативных правовых актов, предусмотренных постановлениями Правительства Российской Федерации от 29.10.2015 № 1162 и от 30.12.2016 № 1559. Велась подготовка к проведению общественных обсуждений и форсайт-сессии по корректировке Транспортной стратегии. Выполнялось научное обоснование предложений по корректировке и актуализации приоритетов, целей, задач развития транспортного комплекса Российской Федерации, а также по способам их эффективного достижения и решения, с учетом стоящих перед ним задач, внутренних и внешних вызовов.</t>
  </si>
  <si>
    <t>1.3.</t>
  </si>
  <si>
    <t xml:space="preserve">«Разработка концепции интегрированной системы пропуска через государственную границу Российской Федерации»
Контракт №РТМ-151/17 от 12.09.2017
Исполнитель ООО Глосав </t>
  </si>
  <si>
    <t>Проводился анализ нормативно-правовой документации (НПД), регламентирующей требования к оборудованию и техническому оснащению международных автомобильных пунктов пропуска (МАПП), а также схемы организации пропуска через государственную границу Российской Федерации лиц, транспортных средств и товаров в МАПП. Проводился анализ деятельности МАПП «Торфяновка» и «Верхний Ларс», уточнялись требования по её автоматизации. Разрабатывались научно-обоснованные предложения по структуре и содержанию проекта концепции пропуска через государственную границу Российской Федерации  в целях обеспечения условий для перемещения товаров и транспортных средств через МАПП.  Разрабатывались научно-обоснованные предложения по структуре и содержанию технического задания на выполнение опытно-конструкторской работы по созданию Системы пропуска через государственную границу Российской Федерации.</t>
  </si>
  <si>
    <t>1.4.</t>
  </si>
  <si>
    <t>«Разработка научно обоснованных методологических подходов и методических рекомендаций по моделированию транспортных систем городских агломераций при реализации приоритетного проекта «Безопасные и качественные дороги»
Контракт №РТМ-166/17 от 29.09.2017
Исполнитель ФГБУ НЦКТП</t>
  </si>
  <si>
    <t>Проводился анализ текущего состояния методологической основы выработки и принятия управленческих решений в сфере оценки состояния и развития транспортных систем городских агломераций. Проводился анализ типовых задач в области развития транспортных систем городских агломераций, решение которых подразумевает использование инструментов математического моделирования. Выполнялся анализ видов и типов транспортных моделей. Подготавливалась общая структурная схема последовательного применения транспортных моделей различного уровня и назначения при решении задач формирования эффективных транспортных систем городских агломераций для повышения эффективности функционирования и синхронизации развития всех видов транспорта городских агломераций и транспортной инфраструктуры, при реализации приоритетного проекта «Безопасные и качественные дороги».</t>
  </si>
  <si>
    <t>1.5.</t>
  </si>
  <si>
    <t xml:space="preserve">«Комплексная оценка последствий ратификации Парижского соглашения по климату для транспортной отрасли Российской Федерации и разработка научно обоснованных предложений по формированию отраслевых национальных методик определения объемов выбросов парниковых газов по всем видам транспорта в Российской Федерации»
Контракт №РТМ-133/17 от 05.09.2017
Исполнитель ООО «Транспортная интеграция» </t>
  </si>
  <si>
    <t>Проводился аналитический обзор российских, зарубежных и международных методик и результатов оценки объемов (инвентаризации) и динамики выбросов парниковых газов различными видами транспорта (автомобильным, железнодорожным, морским, речным и воздушным), использующими разные виды моторного топлива и предприятиями дорожного хозяйства с учетом специфики их деятельности. Проводился аналитический обзор зарубежных и международных механизмов регулирования выбросов парниковых газов и принимаемых зарубежными странами мер (нормативных правовых, организационных, инженерно-технических, экономических), направленных на переход к устойчивому низкоуглеродному развитию транспортной отрасли. Выполнялся анализ программ развития транспортной отрасли с учетом необходимости перехода к модели долгосрочного развития с низким уровнем выбросов парниковых газов. Подготавливались научно обоснованные принципы формирования отраслевых национальных методик определения объемов выбросов парниковых газов по всем видам транспорта и дорожному хозяйству в Российской Федерации. Велась подготовка научно обоснованных предложений по структуре проекта Методических указаний и руководства по количественному определению объемов выбросов парниковых газов различными видами транспорта и предприятиями дорожного хозяйства в Российской Федерации. Разрабатывались предложения по внесению в План реализации комплекса мер по совершенствованию государственного регулирования выбросов парниковых газов и подготовки к ратификации Парижского соглашения по климату изменений, касающихся разработки программных мероприятий, направленных на обеспечение долгосрочного развития транспортной отрасли с низким уровнем выбросов парниковых газов и оценкой последствий такого развития.</t>
  </si>
  <si>
    <t>1.6.</t>
  </si>
  <si>
    <t xml:space="preserve">«Создание системы учета беспилотных воздушных судов взлетной массой от 0,25 до 30 килограмм на основе технологий радиочастотной идентификации с использованием защищенной информационно-телекоммуникационной инфраструктуры системы информационного обеспечения безопасности населения на транспорте»
Контракт №РТМ-112/17 от 08.08.2017
Исполнитель ФГУП ЗащитаИнфоТранс </t>
  </si>
  <si>
    <t xml:space="preserve">Разрабатывались концептуальные подходы к построению Системы; документация на Систему (в составе -  эскизный проект, технический проект, рабочая документация, общесистемные решения, решения по организационному обеспечению, решения по техническому обеспечению, решения по информационному обеспечению, решения по программному обеспечению, решения по математическому обеспечению). Велась подготовка к предварительным испытаний Системы. Велась подготовка к опытной эксплуатации Системы. Разрабатывался опытный образец Системы. Велась разработка  программного обеспечения опытного образца Системы.  Подготавливались технические требования к учетным опознавательным знакам.  Велась разработка предложений по производству и распространению учетных опознавательных знаков. Подготавливался проект организационно-штатной структуры оператора Системы, а также  регламентов взаимодействия сотрудников оператора учета и сотрудников организаций, привлекаемых по договору к обеспечению функционирования Системы.  Разрабатывались предложения по структуре и составу проектов нормативных правовых актов, обеспечивающих функционирование Системы. Подготавливалось финансово-экономическое обоснование функционирования Системы, а также методики определения платы за оказание услуг по учету беспилотных воздушных судов. </t>
  </si>
  <si>
    <t>1.7.</t>
  </si>
  <si>
    <t>«Разработка научно-обоснованных подходов к созданию системы непрерывного мониторинга соответствия стандартов и рекомендуемой практики ИКАО требованиям нормативных документов Российской Федерации в области контроля за обеспечением авиационной безопасности в рамках механизма непрерывного мониторинга универсальной программы проверок в сфере обеспечения авиационной безопасности»
Контракт №РТМ-105/17 от 31.07.2017
Исполнитель ФГУП ГосНИИ ГА</t>
  </si>
  <si>
    <t>Велась подготовка аналитических материалов по результатам анализа стандартов и рекомендуемой практики Международной организации гражданской авиации (ИКАО) и отечественной нормативной правовой базы в области контроля за обеспечением авиационной безопасности в рамках задач механизма непрерывного мониторинга в рамках универсальной программы проверок в области авиационной безопасности (МНМ-УППАБ). Разрабатывались рекомендации по организации информационного обеспечения работы системы и ее участников. Подготавливались научно-обоснованные предложения по созданию системы постоянного мониторинга соответствия стандартов и рекомендуемой практики ИКАО по контролю за обеспечением авиационной безопасности требованиям нормативных документов Российской Федерации в соответствии с требованиями ИКАО в задачах МНМ-УППАБ. Подготавливались рекомендации по автоматизации работы участников системы непрерывного мониторинга за обеспечением авиационной безопасности в гражданской авиации Российской Федерации на основе разработки и применения соответствующей информационной системы, а также научно обоснованные предложения  по структуре и содержанию проектов документов (положения Министерства транспорта Российской Федерации о рабочих группах по постоянному мониторингу соответствия стандартов и рекомендуемой практики ИКАО по контролю за обеспечением авиационной безопасности требованиям нормативных документов Российской Федерации. Разрабатывались положения Министерства транспорта Российской Федерации о системе постоянного мониторинга соответствия стандартов и рекомендуемой практики ИКАО по контролю за обеспечением авиационной безопасности требованиям нормативных документов Российской Федерации, а также   регламент взаимодействия участников системы в задаче взаимодействия с ИКАО в рамках МНМ-УППАБ).</t>
  </si>
  <si>
    <t>1.8.</t>
  </si>
  <si>
    <t xml:space="preserve">НИР по теме: «Разработка концепции сбора и обработки записей регистрации пассажиров (PNR) в Единой государственной информационной системе обеспечения транспортной безопасности»
Контракт №РТМ-156/17 от 18.09.2017
Исполнитель ФГУП ЗащитаИнфоТранс </t>
  </si>
  <si>
    <t>Проводился анализ международного опыта по созданию систем сбора и обработки записей регистрации пассажиров (PNR). Проводился анализ современных программных средств и технологий, используемых для приема и обработки записей регистрации пассажиров (PNR). Подготавливались предложения по основным направлениям реализации технологии приема и обработки записей регистрации пассажиров (PNR) в Единой государственной информационной системе обеспечения транспортной безопасности (ЕГИС ОТБ). Велась подготовка предложений по основным направлениям развития ЕГИС ОТБ в целях приема и обработки записей регистрации пассажиров (PNR). Проводилось научное обоснование предложения по проекту концепции сбора и обработки записей регистрации пассажиров (PNR) в Единой государственной информационной системе обеспечения транспортной безопасности. Подготавливались предложения по внесению изменений в приказ Министерства транспорта Российской Федерации от 19 июля 2012 г. № 243 «Об утверждении порядка формирования и ведения автоматизированных централизованных баз персональных данных о пассажирах и персонале (экипаже) транспортных средств, а также предоставления содержащихся в них данных». Подготавливались научно обоснованные предложения в техническое задание на выполнение работ по развитию ЕГИС ОТБ в 2018-2019 г.г. в части реализации приема и обработки записей регистрации пассажиров (PNR). Велась разработка проекта регламента информационного взаимодействия с поставщиками данных PNR в  автоматизированные централизованные базы персональных данных о пассажирах и экипаже транспортных средств (АЦБПДП). Подготавливались предложения по внесению изменений в регламенты информационного взаимодействия с потребителями информации. Разрабатывалось программное средство (макет) по обработке записей регистрации пассажиров (ПС ЗРП).  Велась разработка программы и методики автономных испытаний ПС ЗРП, а также проекта эксплуатационной документация ПС ЗРП.</t>
  </si>
  <si>
    <t>Нераспределенные лимиты бюджетных обязательств на год</t>
  </si>
  <si>
    <t>Исполнитель: Кожирова Ольга Николаевна                                                                                                    
Телефон: (499) 495 24 63; E-mail:kozhirovaon@mintrans.ru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</si>
</sst>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[$-FC19]dd\ mmmm\ yyyy\ \г\.;@"/>
    <numFmt numFmtId="174" formatCode="#,##0.000"/>
    <numFmt numFmtId="175" formatCode="[$-F800]dddd\,\ mmmm\ dd\,\ yyyy"/>
    <numFmt numFmtId="176" formatCode="#,##0_р_."/>
    <numFmt numFmtId="177" formatCode="mmm/yyyy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.0%"/>
    <numFmt numFmtId="183" formatCode="[$-FC19]d\ mmmm\ yyyy\ &quot;г.&quot;"/>
    <numFmt numFmtId="184" formatCode="0.000"/>
    <numFmt numFmtId="185" formatCode="_-* #,##0.000_р_._-;\-* #,##0.000_р_._-;_-* &quot;-&quot;??_р_._-;_-@_-"/>
    <numFmt numFmtId="186" formatCode="_-* #,##0.0_р_._-;\-* #,##0.0_р_._-;_-* &quot;-&quot;??_р_._-;_-@_-"/>
    <numFmt numFmtId="187" formatCode="_-* #,##0.0_р_._-;\-* #,##0.0_р_._-;_-* &quot;-&quot;?_р_._-;_-@_-"/>
    <numFmt numFmtId="188" formatCode="_-* #,##0.000_р_._-;\-* #,##0.000_р_._-;_-* &quot;-&quot;???_р_._-;_-@_-"/>
    <numFmt numFmtId="189" formatCode="#,##0.0000"/>
    <numFmt numFmtId="190" formatCode="_-* #,##0_р_._-;\-* #,##0_р_._-;_-* &quot;-&quot;??_р_._-;_-@_-"/>
    <numFmt numFmtId="191" formatCode="#,##0.00000"/>
    <numFmt numFmtId="192" formatCode="0.0"/>
    <numFmt numFmtId="193" formatCode="#\ ##0.0"/>
    <numFmt numFmtId="194" formatCode="#,##0.0\ _₽"/>
    <numFmt numFmtId="195" formatCode="000000"/>
    <numFmt numFmtId="196" formatCode="_-* #,##0.0\ _₽_-;\-* #,##0.0\ _₽_-;_-* &quot;-&quot;?\ _₽_-;_-@_-"/>
    <numFmt numFmtId="197" formatCode="###\ ###\ ###\ ##0.0"/>
    <numFmt numFmtId="198" formatCode="####\ ###\ ###\ ##0.0"/>
    <numFmt numFmtId="199" formatCode="#####\ ###\ ###\ ##0.0"/>
    <numFmt numFmtId="200" formatCode="######\ ###\ ###\ ##0.0"/>
  </numFmts>
  <fonts count="44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sz val="10"/>
      <name val="Helv"/>
      <family val="0"/>
    </font>
    <font>
      <sz val="11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double"/>
      <right/>
      <top style="double"/>
      <bottom/>
    </border>
    <border>
      <left style="double"/>
      <right/>
      <top/>
      <bottom/>
    </border>
    <border>
      <left style="double"/>
      <right/>
      <top/>
      <bottom style="thin"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 style="double"/>
      <right/>
      <top style="thin"/>
      <bottom/>
    </border>
    <border>
      <left style="double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0" fontId="5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6" fillId="0" borderId="0">
      <alignment/>
      <protection/>
    </xf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91">
    <xf numFmtId="0" fontId="0" fillId="0" borderId="0" xfId="0" applyAlignment="1">
      <alignment/>
    </xf>
    <xf numFmtId="0" fontId="1" fillId="0" borderId="0" xfId="0" applyNumberFormat="1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/>
    </xf>
    <xf numFmtId="49" fontId="1" fillId="0" borderId="0" xfId="0" applyNumberFormat="1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vertical="top"/>
    </xf>
    <xf numFmtId="49" fontId="2" fillId="0" borderId="10" xfId="0" applyNumberFormat="1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center" vertical="top" wrapText="1"/>
    </xf>
    <xf numFmtId="0" fontId="1" fillId="0" borderId="10" xfId="0" applyNumberFormat="1" applyFont="1" applyFill="1" applyBorder="1" applyAlignment="1">
      <alignment vertical="top" wrapText="1"/>
    </xf>
    <xf numFmtId="0" fontId="1" fillId="0" borderId="10" xfId="0" applyNumberFormat="1" applyFont="1" applyFill="1" applyBorder="1" applyAlignment="1">
      <alignment horizontal="left" vertical="top" wrapText="1"/>
    </xf>
    <xf numFmtId="49" fontId="1" fillId="0" borderId="10" xfId="0" applyNumberFormat="1" applyFont="1" applyFill="1" applyBorder="1" applyAlignment="1">
      <alignment horizontal="left" vertical="top" wrapText="1"/>
    </xf>
    <xf numFmtId="0" fontId="1" fillId="0" borderId="10" xfId="0" applyNumberFormat="1" applyFont="1" applyFill="1" applyBorder="1" applyAlignment="1">
      <alignment horizontal="center" vertical="top" wrapText="1"/>
    </xf>
    <xf numFmtId="172" fontId="1" fillId="0" borderId="10" xfId="0" applyNumberFormat="1" applyFont="1" applyFill="1" applyBorder="1" applyAlignment="1">
      <alignment horizontal="right" vertical="top" wrapText="1"/>
    </xf>
    <xf numFmtId="49" fontId="1" fillId="0" borderId="11" xfId="0" applyNumberFormat="1" applyFont="1" applyFill="1" applyBorder="1" applyAlignment="1">
      <alignment horizontal="center" vertical="top" wrapText="1"/>
    </xf>
    <xf numFmtId="49" fontId="1" fillId="0" borderId="12" xfId="0" applyNumberFormat="1" applyFont="1" applyFill="1" applyBorder="1" applyAlignment="1">
      <alignment horizontal="center" vertical="top"/>
    </xf>
    <xf numFmtId="49" fontId="1" fillId="0" borderId="12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center" vertical="center" wrapText="1"/>
    </xf>
    <xf numFmtId="172" fontId="1" fillId="0" borderId="10" xfId="0" applyNumberFormat="1" applyFont="1" applyFill="1" applyBorder="1" applyAlignment="1">
      <alignment horizontal="right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right" vertical="top" wrapText="1"/>
    </xf>
    <xf numFmtId="200" fontId="1" fillId="0" borderId="0" xfId="63" applyNumberFormat="1" applyFont="1" applyFill="1" applyBorder="1" applyAlignment="1">
      <alignment horizontal="right" vertical="top"/>
    </xf>
    <xf numFmtId="200" fontId="2" fillId="0" borderId="0" xfId="63" applyNumberFormat="1" applyFont="1" applyFill="1" applyBorder="1" applyAlignment="1">
      <alignment horizontal="right" vertical="top"/>
    </xf>
    <xf numFmtId="200" fontId="2" fillId="0" borderId="10" xfId="0" applyNumberFormat="1" applyFont="1" applyFill="1" applyBorder="1" applyAlignment="1">
      <alignment horizontal="right" vertical="top" wrapText="1"/>
    </xf>
    <xf numFmtId="200" fontId="1" fillId="0" borderId="10" xfId="0" applyNumberFormat="1" applyFont="1" applyFill="1" applyBorder="1" applyAlignment="1">
      <alignment horizontal="right" vertical="top" wrapText="1"/>
    </xf>
    <xf numFmtId="200" fontId="2" fillId="0" borderId="10" xfId="63" applyNumberFormat="1" applyFont="1" applyFill="1" applyBorder="1" applyAlignment="1">
      <alignment horizontal="right" vertical="top" wrapText="1"/>
    </xf>
    <xf numFmtId="200" fontId="1" fillId="0" borderId="0" xfId="0" applyNumberFormat="1" applyFont="1" applyFill="1" applyBorder="1" applyAlignment="1">
      <alignment horizontal="right" vertical="top"/>
    </xf>
    <xf numFmtId="200" fontId="1" fillId="0" borderId="0" xfId="0" applyNumberFormat="1" applyFont="1" applyFill="1" applyBorder="1" applyAlignment="1">
      <alignment horizontal="right" vertical="top" wrapText="1"/>
    </xf>
    <xf numFmtId="0" fontId="2" fillId="0" borderId="0" xfId="0" applyFont="1" applyFill="1" applyBorder="1" applyAlignment="1">
      <alignment horizontal="left" vertical="top"/>
    </xf>
    <xf numFmtId="0" fontId="0" fillId="0" borderId="10" xfId="0" applyFont="1" applyFill="1" applyBorder="1" applyAlignment="1">
      <alignment horizontal="center" vertical="top" wrapText="1"/>
    </xf>
    <xf numFmtId="200" fontId="2" fillId="0" borderId="10" xfId="0" applyNumberFormat="1" applyFont="1" applyFill="1" applyBorder="1" applyAlignment="1">
      <alignment horizontal="center" vertical="center" wrapText="1"/>
    </xf>
    <xf numFmtId="200" fontId="1" fillId="0" borderId="13" xfId="63" applyNumberFormat="1" applyFont="1" applyFill="1" applyBorder="1" applyAlignment="1">
      <alignment horizontal="right" vertical="top" wrapText="1"/>
    </xf>
    <xf numFmtId="200" fontId="1" fillId="0" borderId="10" xfId="63" applyNumberFormat="1" applyFont="1" applyFill="1" applyBorder="1" applyAlignment="1">
      <alignment horizontal="right" vertical="top" wrapText="1"/>
    </xf>
    <xf numFmtId="200" fontId="1" fillId="0" borderId="14" xfId="63" applyNumberFormat="1" applyFont="1" applyFill="1" applyBorder="1" applyAlignment="1">
      <alignment horizontal="right" vertical="top" wrapText="1"/>
    </xf>
    <xf numFmtId="200" fontId="1" fillId="0" borderId="15" xfId="63" applyNumberFormat="1" applyFont="1" applyFill="1" applyBorder="1" applyAlignment="1">
      <alignment horizontal="right" vertical="top" wrapText="1"/>
    </xf>
    <xf numFmtId="200" fontId="1" fillId="0" borderId="16" xfId="63" applyNumberFormat="1" applyFont="1" applyFill="1" applyBorder="1" applyAlignment="1">
      <alignment horizontal="right" vertical="top" wrapText="1"/>
    </xf>
    <xf numFmtId="200" fontId="2" fillId="0" borderId="13" xfId="63" applyNumberFormat="1" applyFont="1" applyFill="1" applyBorder="1" applyAlignment="1">
      <alignment horizontal="right" vertical="top" wrapText="1"/>
    </xf>
    <xf numFmtId="200" fontId="1" fillId="0" borderId="17" xfId="63" applyNumberFormat="1" applyFont="1" applyFill="1" applyBorder="1" applyAlignment="1">
      <alignment horizontal="right" vertical="top" wrapText="1"/>
    </xf>
    <xf numFmtId="200" fontId="1" fillId="0" borderId="11" xfId="63" applyNumberFormat="1" applyFont="1" applyFill="1" applyBorder="1" applyAlignment="1">
      <alignment horizontal="right" vertical="top" wrapText="1"/>
    </xf>
    <xf numFmtId="200" fontId="2" fillId="0" borderId="18" xfId="0" applyNumberFormat="1" applyFont="1" applyFill="1" applyBorder="1" applyAlignment="1">
      <alignment horizontal="right" vertical="top" wrapText="1"/>
    </xf>
    <xf numFmtId="49" fontId="2" fillId="0" borderId="19" xfId="0" applyNumberFormat="1" applyFont="1" applyFill="1" applyBorder="1" applyAlignment="1">
      <alignment horizontal="center" vertical="top" wrapText="1"/>
    </xf>
    <xf numFmtId="200" fontId="1" fillId="0" borderId="18" xfId="0" applyNumberFormat="1" applyFont="1" applyFill="1" applyBorder="1" applyAlignment="1">
      <alignment horizontal="right" vertical="top" wrapText="1"/>
    </xf>
    <xf numFmtId="49" fontId="1" fillId="0" borderId="18" xfId="0" applyNumberFormat="1" applyFont="1" applyFill="1" applyBorder="1" applyAlignment="1">
      <alignment horizontal="center" vertical="center" wrapText="1"/>
    </xf>
    <xf numFmtId="200" fontId="2" fillId="0" borderId="20" xfId="0" applyNumberFormat="1" applyFont="1" applyFill="1" applyBorder="1" applyAlignment="1">
      <alignment horizontal="right" vertical="top" wrapText="1"/>
    </xf>
    <xf numFmtId="200" fontId="1" fillId="0" borderId="20" xfId="0" applyNumberFormat="1" applyFont="1" applyFill="1" applyBorder="1" applyAlignment="1">
      <alignment horizontal="right" vertical="top" wrapText="1"/>
    </xf>
    <xf numFmtId="0" fontId="0" fillId="0" borderId="10" xfId="0" applyFont="1" applyFill="1" applyBorder="1" applyAlignment="1">
      <alignment horizontal="center" vertical="top"/>
    </xf>
    <xf numFmtId="172" fontId="2" fillId="0" borderId="10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center" vertical="top" wrapText="1"/>
    </xf>
    <xf numFmtId="49" fontId="2" fillId="0" borderId="21" xfId="0" applyNumberFormat="1" applyFont="1" applyFill="1" applyBorder="1" applyAlignment="1">
      <alignment horizontal="left" vertical="top" wrapText="1"/>
    </xf>
    <xf numFmtId="49" fontId="2" fillId="0" borderId="22" xfId="0" applyNumberFormat="1" applyFont="1" applyFill="1" applyBorder="1" applyAlignment="1">
      <alignment horizontal="left" vertical="top" wrapText="1"/>
    </xf>
    <xf numFmtId="49" fontId="2" fillId="0" borderId="14" xfId="0" applyNumberFormat="1" applyFont="1" applyFill="1" applyBorder="1" applyAlignment="1">
      <alignment horizontal="left" vertical="top" wrapText="1"/>
    </xf>
    <xf numFmtId="49" fontId="2" fillId="0" borderId="12" xfId="0" applyNumberFormat="1" applyFont="1" applyFill="1" applyBorder="1" applyAlignment="1">
      <alignment horizontal="left" vertical="top" wrapText="1"/>
    </xf>
    <xf numFmtId="49" fontId="2" fillId="0" borderId="0" xfId="0" applyNumberFormat="1" applyFont="1" applyFill="1" applyBorder="1" applyAlignment="1">
      <alignment horizontal="left" vertical="top" wrapText="1"/>
    </xf>
    <xf numFmtId="49" fontId="2" fillId="0" borderId="23" xfId="0" applyNumberFormat="1" applyFont="1" applyFill="1" applyBorder="1" applyAlignment="1">
      <alignment horizontal="left" vertical="top" wrapText="1"/>
    </xf>
    <xf numFmtId="49" fontId="2" fillId="0" borderId="24" xfId="0" applyNumberFormat="1" applyFont="1" applyFill="1" applyBorder="1" applyAlignment="1">
      <alignment horizontal="left" vertical="top" wrapText="1"/>
    </xf>
    <xf numFmtId="49" fontId="2" fillId="0" borderId="17" xfId="0" applyNumberFormat="1" applyFont="1" applyFill="1" applyBorder="1" applyAlignment="1">
      <alignment horizontal="left" vertical="top" wrapText="1"/>
    </xf>
    <xf numFmtId="49" fontId="2" fillId="0" borderId="25" xfId="0" applyNumberFormat="1" applyFont="1" applyFill="1" applyBorder="1" applyAlignment="1">
      <alignment horizontal="left" vertical="top" wrapText="1"/>
    </xf>
    <xf numFmtId="49" fontId="1" fillId="0" borderId="15" xfId="0" applyNumberFormat="1" applyFont="1" applyFill="1" applyBorder="1" applyAlignment="1">
      <alignment horizontal="center" vertical="top" wrapText="1"/>
    </xf>
    <xf numFmtId="49" fontId="1" fillId="0" borderId="26" xfId="0" applyNumberFormat="1" applyFont="1" applyFill="1" applyBorder="1" applyAlignment="1">
      <alignment horizontal="center" vertical="top" wrapText="1"/>
    </xf>
    <xf numFmtId="49" fontId="1" fillId="0" borderId="11" xfId="0" applyNumberFormat="1" applyFont="1" applyFill="1" applyBorder="1" applyAlignment="1">
      <alignment horizontal="center" vertical="top" wrapText="1"/>
    </xf>
    <xf numFmtId="2" fontId="8" fillId="0" borderId="10" xfId="0" applyNumberFormat="1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left" vertical="top" wrapText="1"/>
    </xf>
    <xf numFmtId="49" fontId="7" fillId="0" borderId="15" xfId="0" applyNumberFormat="1" applyFont="1" applyFill="1" applyBorder="1" applyAlignment="1">
      <alignment horizontal="center" vertical="top" wrapText="1"/>
    </xf>
    <xf numFmtId="49" fontId="7" fillId="0" borderId="26" xfId="0" applyNumberFormat="1" applyFont="1" applyFill="1" applyBorder="1" applyAlignment="1">
      <alignment horizontal="center" vertical="top" wrapText="1"/>
    </xf>
    <xf numFmtId="49" fontId="7" fillId="0" borderId="11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left" vertical="top"/>
    </xf>
    <xf numFmtId="49" fontId="1" fillId="0" borderId="15" xfId="0" applyNumberFormat="1" applyFont="1" applyFill="1" applyBorder="1" applyAlignment="1">
      <alignment horizontal="center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vertical="top" wrapText="1"/>
    </xf>
    <xf numFmtId="0" fontId="1" fillId="0" borderId="15" xfId="0" applyFont="1" applyFill="1" applyBorder="1" applyAlignment="1">
      <alignment horizontal="left" vertical="top" wrapText="1"/>
    </xf>
    <xf numFmtId="0" fontId="1" fillId="0" borderId="26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horizontal="center" vertical="top" wrapText="1"/>
    </xf>
    <xf numFmtId="0" fontId="1" fillId="0" borderId="26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14" fontId="7" fillId="0" borderId="10" xfId="0" applyNumberFormat="1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left" vertical="top" wrapText="1"/>
    </xf>
    <xf numFmtId="49" fontId="2" fillId="0" borderId="15" xfId="0" applyNumberFormat="1" applyFont="1" applyFill="1" applyBorder="1" applyAlignment="1">
      <alignment horizontal="center" vertical="top" wrapText="1"/>
    </xf>
    <xf numFmtId="49" fontId="2" fillId="0" borderId="26" xfId="0" applyNumberFormat="1" applyFont="1" applyFill="1" applyBorder="1" applyAlignment="1">
      <alignment horizontal="center" vertical="top" wrapText="1"/>
    </xf>
    <xf numFmtId="49" fontId="1" fillId="0" borderId="15" xfId="0" applyNumberFormat="1" applyFont="1" applyFill="1" applyBorder="1" applyAlignment="1">
      <alignment horizontal="left" vertical="top" wrapText="1"/>
    </xf>
    <xf numFmtId="49" fontId="1" fillId="0" borderId="26" xfId="0" applyNumberFormat="1" applyFont="1" applyFill="1" applyBorder="1" applyAlignment="1">
      <alignment horizontal="left" vertical="top" wrapText="1"/>
    </xf>
    <xf numFmtId="0" fontId="0" fillId="0" borderId="11" xfId="0" applyFont="1" applyFill="1" applyBorder="1" applyAlignment="1">
      <alignment horizontal="left" vertical="top"/>
    </xf>
    <xf numFmtId="49" fontId="1" fillId="0" borderId="11" xfId="0" applyNumberFormat="1" applyFont="1" applyFill="1" applyBorder="1" applyAlignment="1">
      <alignment horizontal="left" vertical="top" wrapText="1"/>
    </xf>
    <xf numFmtId="49" fontId="1" fillId="0" borderId="15" xfId="0" applyNumberFormat="1" applyFont="1" applyFill="1" applyBorder="1" applyAlignment="1">
      <alignment horizontal="center" vertical="center"/>
    </xf>
    <xf numFmtId="49" fontId="1" fillId="0" borderId="26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top" wrapText="1"/>
    </xf>
    <xf numFmtId="49" fontId="1" fillId="0" borderId="23" xfId="0" applyNumberFormat="1" applyFont="1" applyFill="1" applyBorder="1" applyAlignment="1">
      <alignment horizontal="center" vertical="top" wrapText="1"/>
    </xf>
    <xf numFmtId="49" fontId="1" fillId="0" borderId="25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right" vertical="top" wrapText="1"/>
    </xf>
    <xf numFmtId="0" fontId="1" fillId="0" borderId="0" xfId="0" applyFont="1" applyFill="1" applyBorder="1" applyAlignment="1">
      <alignment horizontal="left" vertical="top" wrapText="1"/>
    </xf>
    <xf numFmtId="49" fontId="2" fillId="0" borderId="27" xfId="0" applyNumberFormat="1" applyFont="1" applyFill="1" applyBorder="1" applyAlignment="1">
      <alignment horizontal="right" vertical="center" wrapText="1"/>
    </xf>
    <xf numFmtId="49" fontId="2" fillId="0" borderId="16" xfId="0" applyNumberFormat="1" applyFont="1" applyFill="1" applyBorder="1" applyAlignment="1">
      <alignment horizontal="right" vertical="center" wrapText="1"/>
    </xf>
    <xf numFmtId="49" fontId="2" fillId="0" borderId="13" xfId="0" applyNumberFormat="1" applyFont="1" applyFill="1" applyBorder="1" applyAlignment="1">
      <alignment horizontal="right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9" fontId="1" fillId="0" borderId="29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top" wrapText="1"/>
    </xf>
    <xf numFmtId="49" fontId="1" fillId="0" borderId="19" xfId="0" applyNumberFormat="1" applyFont="1" applyFill="1" applyBorder="1" applyAlignment="1">
      <alignment horizontal="center" vertical="top" wrapText="1"/>
    </xf>
    <xf numFmtId="49" fontId="1" fillId="0" borderId="29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Border="1" applyAlignment="1">
      <alignment horizontal="left" vertical="top" wrapText="1"/>
    </xf>
    <xf numFmtId="0" fontId="1" fillId="0" borderId="15" xfId="0" applyNumberFormat="1" applyFont="1" applyFill="1" applyBorder="1" applyAlignment="1">
      <alignment horizontal="left" vertical="top" wrapText="1"/>
    </xf>
    <xf numFmtId="0" fontId="1" fillId="0" borderId="26" xfId="0" applyNumberFormat="1" applyFont="1" applyFill="1" applyBorder="1" applyAlignment="1">
      <alignment horizontal="left" vertical="top" wrapText="1"/>
    </xf>
    <xf numFmtId="0" fontId="0" fillId="0" borderId="11" xfId="0" applyFont="1" applyFill="1" applyBorder="1" applyAlignment="1">
      <alignment horizontal="left" vertical="top" wrapText="1"/>
    </xf>
    <xf numFmtId="49" fontId="1" fillId="0" borderId="15" xfId="0" applyNumberFormat="1" applyFont="1" applyFill="1" applyBorder="1" applyAlignment="1">
      <alignment horizontal="center" vertical="top"/>
    </xf>
    <xf numFmtId="49" fontId="1" fillId="0" borderId="26" xfId="0" applyNumberFormat="1" applyFont="1" applyFill="1" applyBorder="1" applyAlignment="1">
      <alignment horizontal="center" vertical="top"/>
    </xf>
    <xf numFmtId="49" fontId="1" fillId="0" borderId="11" xfId="0" applyNumberFormat="1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top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 wrapText="1"/>
    </xf>
    <xf numFmtId="0" fontId="2" fillId="0" borderId="26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200" fontId="2" fillId="0" borderId="10" xfId="0" applyNumberFormat="1" applyFont="1" applyFill="1" applyBorder="1" applyAlignment="1">
      <alignment horizontal="center" vertical="center" wrapText="1"/>
    </xf>
    <xf numFmtId="49" fontId="2" fillId="0" borderId="27" xfId="0" applyNumberFormat="1" applyFont="1" applyFill="1" applyBorder="1" applyAlignment="1">
      <alignment horizontal="center" vertical="top" wrapText="1"/>
    </xf>
    <xf numFmtId="49" fontId="2" fillId="0" borderId="16" xfId="0" applyNumberFormat="1" applyFont="1" applyFill="1" applyBorder="1" applyAlignment="1">
      <alignment horizontal="center" vertical="top" wrapText="1"/>
    </xf>
    <xf numFmtId="49" fontId="2" fillId="0" borderId="13" xfId="0" applyNumberFormat="1" applyFont="1" applyFill="1" applyBorder="1" applyAlignment="1">
      <alignment horizontal="center" vertical="top" wrapText="1"/>
    </xf>
    <xf numFmtId="49" fontId="2" fillId="0" borderId="11" xfId="0" applyNumberFormat="1" applyFont="1" applyFill="1" applyBorder="1" applyAlignment="1">
      <alignment horizontal="center" vertical="top" wrapText="1"/>
    </xf>
    <xf numFmtId="0" fontId="2" fillId="0" borderId="10" xfId="0" applyNumberFormat="1" applyFont="1" applyFill="1" applyBorder="1" applyAlignment="1">
      <alignment vertical="center" wrapText="1"/>
    </xf>
    <xf numFmtId="49" fontId="2" fillId="0" borderId="21" xfId="0" applyNumberFormat="1" applyFont="1" applyFill="1" applyBorder="1" applyAlignment="1">
      <alignment horizontal="center" vertical="top" wrapText="1"/>
    </xf>
    <xf numFmtId="49" fontId="2" fillId="0" borderId="22" xfId="0" applyNumberFormat="1" applyFont="1" applyFill="1" applyBorder="1" applyAlignment="1">
      <alignment horizontal="center" vertical="top" wrapText="1"/>
    </xf>
    <xf numFmtId="49" fontId="2" fillId="0" borderId="14" xfId="0" applyNumberFormat="1" applyFont="1" applyFill="1" applyBorder="1" applyAlignment="1">
      <alignment horizontal="center" vertical="top" wrapText="1"/>
    </xf>
    <xf numFmtId="49" fontId="2" fillId="0" borderId="12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center" vertical="top" wrapText="1"/>
    </xf>
    <xf numFmtId="49" fontId="2" fillId="0" borderId="23" xfId="0" applyNumberFormat="1" applyFont="1" applyFill="1" applyBorder="1" applyAlignment="1">
      <alignment horizontal="center" vertical="top" wrapText="1"/>
    </xf>
    <xf numFmtId="49" fontId="2" fillId="0" borderId="24" xfId="0" applyNumberFormat="1" applyFont="1" applyFill="1" applyBorder="1" applyAlignment="1">
      <alignment horizontal="center" vertical="top" wrapText="1"/>
    </xf>
    <xf numFmtId="49" fontId="2" fillId="0" borderId="17" xfId="0" applyNumberFormat="1" applyFont="1" applyFill="1" applyBorder="1" applyAlignment="1">
      <alignment horizontal="center" vertical="top" wrapText="1"/>
    </xf>
    <xf numFmtId="49" fontId="2" fillId="0" borderId="25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right" vertical="center" wrapText="1"/>
    </xf>
    <xf numFmtId="0" fontId="1" fillId="0" borderId="10" xfId="0" applyNumberFormat="1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horizontal="right" vertical="top" wrapText="1"/>
    </xf>
    <xf numFmtId="49" fontId="1" fillId="0" borderId="30" xfId="0" applyNumberFormat="1" applyFont="1" applyFill="1" applyBorder="1" applyAlignment="1">
      <alignment horizontal="center" vertical="center" wrapText="1"/>
    </xf>
    <xf numFmtId="49" fontId="1" fillId="0" borderId="31" xfId="0" applyNumberFormat="1" applyFont="1" applyFill="1" applyBorder="1" applyAlignment="1">
      <alignment horizontal="center" vertical="center" wrapText="1"/>
    </xf>
    <xf numFmtId="49" fontId="1" fillId="0" borderId="32" xfId="0" applyNumberFormat="1" applyFont="1" applyFill="1" applyBorder="1" applyAlignment="1">
      <alignment horizontal="center" vertical="center" wrapText="1"/>
    </xf>
    <xf numFmtId="0" fontId="1" fillId="0" borderId="28" xfId="0" applyNumberFormat="1" applyFont="1" applyFill="1" applyBorder="1" applyAlignment="1">
      <alignment horizontal="left" vertical="top" wrapText="1"/>
    </xf>
    <xf numFmtId="0" fontId="1" fillId="0" borderId="19" xfId="0" applyNumberFormat="1" applyFont="1" applyFill="1" applyBorder="1" applyAlignment="1">
      <alignment horizontal="left" vertical="top" wrapText="1"/>
    </xf>
    <xf numFmtId="0" fontId="1" fillId="0" borderId="29" xfId="0" applyNumberFormat="1" applyFont="1" applyFill="1" applyBorder="1" applyAlignment="1">
      <alignment horizontal="left" vertical="top" wrapText="1"/>
    </xf>
    <xf numFmtId="0" fontId="1" fillId="0" borderId="28" xfId="0" applyNumberFormat="1" applyFont="1" applyFill="1" applyBorder="1" applyAlignment="1">
      <alignment horizontal="center" vertical="top" wrapText="1"/>
    </xf>
    <xf numFmtId="0" fontId="1" fillId="0" borderId="19" xfId="0" applyNumberFormat="1" applyFont="1" applyFill="1" applyBorder="1" applyAlignment="1">
      <alignment horizontal="center" vertical="top" wrapText="1"/>
    </xf>
    <xf numFmtId="0" fontId="1" fillId="0" borderId="29" xfId="0" applyNumberFormat="1" applyFont="1" applyFill="1" applyBorder="1" applyAlignment="1">
      <alignment horizontal="center" vertical="top" wrapText="1"/>
    </xf>
    <xf numFmtId="49" fontId="1" fillId="0" borderId="19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left" vertical="top" wrapText="1"/>
    </xf>
    <xf numFmtId="49" fontId="1" fillId="0" borderId="19" xfId="0" applyNumberFormat="1" applyFont="1" applyFill="1" applyBorder="1" applyAlignment="1">
      <alignment horizontal="left" vertical="top" wrapText="1"/>
    </xf>
    <xf numFmtId="49" fontId="1" fillId="0" borderId="29" xfId="0" applyNumberFormat="1" applyFont="1" applyFill="1" applyBorder="1" applyAlignment="1">
      <alignment horizontal="left" vertical="top" wrapText="1"/>
    </xf>
    <xf numFmtId="0" fontId="2" fillId="0" borderId="33" xfId="0" applyNumberFormat="1" applyFont="1" applyFill="1" applyBorder="1" applyAlignment="1">
      <alignment horizontal="center" vertical="top" wrapText="1"/>
    </xf>
    <xf numFmtId="0" fontId="2" fillId="0" borderId="34" xfId="0" applyNumberFormat="1" applyFont="1" applyFill="1" applyBorder="1" applyAlignment="1">
      <alignment horizontal="center" vertical="top" wrapText="1"/>
    </xf>
    <xf numFmtId="0" fontId="2" fillId="0" borderId="35" xfId="0" applyNumberFormat="1" applyFont="1" applyFill="1" applyBorder="1" applyAlignment="1">
      <alignment horizontal="center" vertical="top" wrapText="1"/>
    </xf>
    <xf numFmtId="0" fontId="2" fillId="0" borderId="36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Border="1" applyAlignment="1">
      <alignment horizontal="center" vertical="top" wrapText="1"/>
    </xf>
    <xf numFmtId="0" fontId="2" fillId="0" borderId="37" xfId="0" applyNumberFormat="1" applyFont="1" applyFill="1" applyBorder="1" applyAlignment="1">
      <alignment horizontal="center" vertical="top" wrapText="1"/>
    </xf>
    <xf numFmtId="0" fontId="2" fillId="0" borderId="38" xfId="0" applyNumberFormat="1" applyFont="1" applyFill="1" applyBorder="1" applyAlignment="1">
      <alignment horizontal="center" vertical="top" wrapText="1"/>
    </xf>
    <xf numFmtId="0" fontId="2" fillId="0" borderId="39" xfId="0" applyNumberFormat="1" applyFont="1" applyFill="1" applyBorder="1" applyAlignment="1">
      <alignment horizontal="center" vertical="top" wrapText="1"/>
    </xf>
    <xf numFmtId="0" fontId="2" fillId="0" borderId="20" xfId="0" applyNumberFormat="1" applyFont="1" applyFill="1" applyBorder="1" applyAlignment="1">
      <alignment horizontal="center" vertical="top" wrapText="1"/>
    </xf>
    <xf numFmtId="0" fontId="2" fillId="0" borderId="40" xfId="0" applyNumberFormat="1" applyFont="1" applyFill="1" applyBorder="1" applyAlignment="1">
      <alignment horizontal="center" vertical="top" wrapText="1"/>
    </xf>
    <xf numFmtId="0" fontId="2" fillId="0" borderId="41" xfId="0" applyNumberFormat="1" applyFont="1" applyFill="1" applyBorder="1" applyAlignment="1">
      <alignment horizontal="center" vertical="top" wrapText="1"/>
    </xf>
    <xf numFmtId="0" fontId="2" fillId="0" borderId="42" xfId="0" applyNumberFormat="1" applyFont="1" applyFill="1" applyBorder="1" applyAlignment="1">
      <alignment horizontal="center" vertical="top" wrapText="1"/>
    </xf>
    <xf numFmtId="49" fontId="2" fillId="0" borderId="28" xfId="0" applyNumberFormat="1" applyFont="1" applyFill="1" applyBorder="1" applyAlignment="1">
      <alignment horizontal="center" vertical="top" wrapText="1"/>
    </xf>
    <xf numFmtId="49" fontId="2" fillId="0" borderId="19" xfId="0" applyNumberFormat="1" applyFont="1" applyFill="1" applyBorder="1" applyAlignment="1">
      <alignment horizontal="center" vertical="top" wrapText="1"/>
    </xf>
    <xf numFmtId="0" fontId="1" fillId="0" borderId="21" xfId="0" applyNumberFormat="1" applyFont="1" applyFill="1" applyBorder="1" applyAlignment="1">
      <alignment vertical="center" wrapText="1"/>
    </xf>
    <xf numFmtId="0" fontId="1" fillId="0" borderId="22" xfId="0" applyNumberFormat="1" applyFont="1" applyFill="1" applyBorder="1" applyAlignment="1">
      <alignment vertical="center" wrapText="1"/>
    </xf>
    <xf numFmtId="0" fontId="1" fillId="0" borderId="14" xfId="0" applyNumberFormat="1" applyFont="1" applyFill="1" applyBorder="1" applyAlignment="1">
      <alignment vertical="center" wrapText="1"/>
    </xf>
    <xf numFmtId="0" fontId="1" fillId="0" borderId="12" xfId="0" applyNumberFormat="1" applyFont="1" applyFill="1" applyBorder="1" applyAlignment="1">
      <alignment vertical="center" wrapText="1"/>
    </xf>
    <xf numFmtId="0" fontId="1" fillId="0" borderId="0" xfId="0" applyNumberFormat="1" applyFont="1" applyFill="1" applyBorder="1" applyAlignment="1">
      <alignment vertical="center" wrapText="1"/>
    </xf>
    <xf numFmtId="0" fontId="1" fillId="0" borderId="23" xfId="0" applyNumberFormat="1" applyFont="1" applyFill="1" applyBorder="1" applyAlignment="1">
      <alignment vertical="center" wrapText="1"/>
    </xf>
    <xf numFmtId="0" fontId="1" fillId="0" borderId="24" xfId="0" applyNumberFormat="1" applyFont="1" applyFill="1" applyBorder="1" applyAlignment="1">
      <alignment vertical="center" wrapText="1"/>
    </xf>
    <xf numFmtId="0" fontId="1" fillId="0" borderId="17" xfId="0" applyNumberFormat="1" applyFont="1" applyFill="1" applyBorder="1" applyAlignment="1">
      <alignment vertical="center" wrapText="1"/>
    </xf>
    <xf numFmtId="0" fontId="1" fillId="0" borderId="25" xfId="0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left" vertical="top" wrapText="1"/>
    </xf>
    <xf numFmtId="0" fontId="26" fillId="0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left" vertical="top" wrapText="1"/>
    </xf>
    <xf numFmtId="49" fontId="1" fillId="0" borderId="43" xfId="0" applyNumberFormat="1" applyFont="1" applyFill="1" applyBorder="1" applyAlignment="1">
      <alignment vertical="top" wrapText="1"/>
    </xf>
    <xf numFmtId="49" fontId="1" fillId="0" borderId="44" xfId="0" applyNumberFormat="1" applyFont="1" applyFill="1" applyBorder="1" applyAlignment="1">
      <alignment vertical="top" wrapText="1"/>
    </xf>
    <xf numFmtId="49" fontId="1" fillId="0" borderId="45" xfId="0" applyNumberFormat="1" applyFont="1" applyFill="1" applyBorder="1" applyAlignment="1">
      <alignment vertical="top" wrapText="1"/>
    </xf>
    <xf numFmtId="0" fontId="0" fillId="0" borderId="26" xfId="0" applyFont="1" applyFill="1" applyBorder="1" applyAlignment="1">
      <alignment vertical="top"/>
    </xf>
    <xf numFmtId="0" fontId="0" fillId="0" borderId="11" xfId="0" applyFont="1" applyFill="1" applyBorder="1" applyAlignment="1">
      <alignment vertical="top"/>
    </xf>
    <xf numFmtId="0" fontId="0" fillId="0" borderId="26" xfId="0" applyFont="1" applyFill="1" applyBorder="1" applyAlignment="1">
      <alignment horizontal="center" vertical="top"/>
    </xf>
    <xf numFmtId="0" fontId="0" fillId="0" borderId="11" xfId="0" applyFont="1" applyFill="1" applyBorder="1" applyAlignment="1">
      <alignment horizontal="center" vertical="top"/>
    </xf>
    <xf numFmtId="14" fontId="1" fillId="0" borderId="15" xfId="0" applyNumberFormat="1" applyFont="1" applyFill="1" applyBorder="1" applyAlignment="1">
      <alignment horizontal="center" vertical="top" wrapText="1"/>
    </xf>
    <xf numFmtId="0" fontId="8" fillId="0" borderId="15" xfId="0" applyFont="1" applyFill="1" applyBorder="1" applyAlignment="1">
      <alignment horizontal="center" vertical="top" wrapText="1"/>
    </xf>
    <xf numFmtId="0" fontId="8" fillId="0" borderId="26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14" fontId="7" fillId="0" borderId="15" xfId="0" applyNumberFormat="1" applyFont="1" applyFill="1" applyBorder="1" applyAlignment="1">
      <alignment horizontal="center" vertical="top" wrapText="1"/>
    </xf>
    <xf numFmtId="0" fontId="7" fillId="0" borderId="26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left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0" fontId="1" fillId="0" borderId="11" xfId="0" applyNumberFormat="1" applyFont="1" applyFill="1" applyBorder="1" applyAlignment="1">
      <alignment horizontal="left" vertical="top" wrapText="1"/>
    </xf>
    <xf numFmtId="0" fontId="0" fillId="0" borderId="26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49" fontId="2" fillId="0" borderId="13" xfId="0" applyNumberFormat="1" applyFont="1" applyFill="1" applyBorder="1" applyAlignment="1">
      <alignment horizontal="left" vertical="top" wrapText="1"/>
    </xf>
    <xf numFmtId="49" fontId="2" fillId="0" borderId="13" xfId="0" applyNumberFormat="1" applyFont="1" applyFill="1" applyBorder="1" applyAlignment="1">
      <alignment horizontal="right" vertical="top" wrapText="1"/>
    </xf>
    <xf numFmtId="2" fontId="8" fillId="0" borderId="14" xfId="0" applyNumberFormat="1" applyFont="1" applyFill="1" applyBorder="1" applyAlignment="1">
      <alignment horizontal="left" vertical="top" wrapText="1"/>
    </xf>
    <xf numFmtId="0" fontId="0" fillId="0" borderId="23" xfId="0" applyFont="1" applyFill="1" applyBorder="1" applyAlignment="1">
      <alignment horizontal="left" vertical="top" wrapText="1"/>
    </xf>
    <xf numFmtId="0" fontId="0" fillId="0" borderId="25" xfId="0" applyFont="1" applyFill="1" applyBorder="1" applyAlignment="1">
      <alignment horizontal="left" vertical="top" wrapText="1"/>
    </xf>
    <xf numFmtId="49" fontId="1" fillId="0" borderId="46" xfId="0" applyNumberFormat="1" applyFont="1" applyFill="1" applyBorder="1" applyAlignment="1">
      <alignment horizontal="center" vertical="top" wrapText="1"/>
    </xf>
    <xf numFmtId="49" fontId="1" fillId="0" borderId="31" xfId="0" applyNumberFormat="1" applyFont="1" applyFill="1" applyBorder="1" applyAlignment="1">
      <alignment horizontal="center" vertical="top" wrapText="1"/>
    </xf>
    <xf numFmtId="49" fontId="1" fillId="0" borderId="32" xfId="0" applyNumberFormat="1" applyFont="1" applyFill="1" applyBorder="1" applyAlignment="1">
      <alignment horizontal="center" vertical="top" wrapText="1"/>
    </xf>
    <xf numFmtId="49" fontId="1" fillId="0" borderId="43" xfId="0" applyNumberFormat="1" applyFont="1" applyFill="1" applyBorder="1" applyAlignment="1">
      <alignment horizontal="center" vertical="top" wrapText="1"/>
    </xf>
    <xf numFmtId="49" fontId="1" fillId="0" borderId="44" xfId="0" applyNumberFormat="1" applyFont="1" applyFill="1" applyBorder="1" applyAlignment="1">
      <alignment horizontal="center" vertical="top" wrapText="1"/>
    </xf>
    <xf numFmtId="49" fontId="1" fillId="0" borderId="47" xfId="0" applyNumberFormat="1" applyFont="1" applyFill="1" applyBorder="1" applyAlignment="1">
      <alignment horizontal="center" vertical="top" wrapText="1"/>
    </xf>
    <xf numFmtId="49" fontId="8" fillId="0" borderId="15" xfId="0" applyNumberFormat="1" applyFont="1" applyFill="1" applyBorder="1" applyAlignment="1">
      <alignment horizontal="left" vertical="top" wrapText="1"/>
    </xf>
    <xf numFmtId="49" fontId="2" fillId="0" borderId="26" xfId="0" applyNumberFormat="1" applyFont="1" applyFill="1" applyBorder="1" applyAlignment="1">
      <alignment horizontal="left" vertical="top" wrapText="1"/>
    </xf>
    <xf numFmtId="49" fontId="2" fillId="0" borderId="11" xfId="0" applyNumberFormat="1" applyFont="1" applyFill="1" applyBorder="1" applyAlignment="1">
      <alignment horizontal="left" vertical="top" wrapText="1"/>
    </xf>
    <xf numFmtId="0" fontId="0" fillId="0" borderId="31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0" fontId="2" fillId="0" borderId="21" xfId="0" applyNumberFormat="1" applyFont="1" applyFill="1" applyBorder="1" applyAlignment="1">
      <alignment horizontal="center" vertical="top" wrapText="1"/>
    </xf>
    <xf numFmtId="0" fontId="2" fillId="0" borderId="22" xfId="0" applyNumberFormat="1" applyFont="1" applyFill="1" applyBorder="1" applyAlignment="1">
      <alignment horizontal="center" vertical="top" wrapText="1"/>
    </xf>
    <xf numFmtId="0" fontId="2" fillId="0" borderId="14" xfId="0" applyNumberFormat="1" applyFont="1" applyFill="1" applyBorder="1" applyAlignment="1">
      <alignment horizontal="center" vertical="top" wrapText="1"/>
    </xf>
    <xf numFmtId="0" fontId="2" fillId="0" borderId="12" xfId="0" applyNumberFormat="1" applyFont="1" applyFill="1" applyBorder="1" applyAlignment="1">
      <alignment horizontal="center" vertical="top" wrapText="1"/>
    </xf>
    <xf numFmtId="0" fontId="2" fillId="0" borderId="23" xfId="0" applyNumberFormat="1" applyFont="1" applyFill="1" applyBorder="1" applyAlignment="1">
      <alignment horizontal="center" vertical="top" wrapText="1"/>
    </xf>
    <xf numFmtId="0" fontId="2" fillId="0" borderId="24" xfId="0" applyNumberFormat="1" applyFont="1" applyFill="1" applyBorder="1" applyAlignment="1">
      <alignment horizontal="center" vertical="top" wrapText="1"/>
    </xf>
    <xf numFmtId="0" fontId="2" fillId="0" borderId="17" xfId="0" applyNumberFormat="1" applyFont="1" applyFill="1" applyBorder="1" applyAlignment="1">
      <alignment horizontal="center" vertical="top" wrapText="1"/>
    </xf>
    <xf numFmtId="0" fontId="2" fillId="0" borderId="25" xfId="0" applyNumberFormat="1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horizontal="left" vertical="top"/>
    </xf>
    <xf numFmtId="0" fontId="1" fillId="0" borderId="15" xfId="0" applyNumberFormat="1" applyFont="1" applyFill="1" applyBorder="1" applyAlignment="1">
      <alignment vertical="top" wrapText="1"/>
    </xf>
    <xf numFmtId="0" fontId="0" fillId="0" borderId="26" xfId="0" applyFont="1" applyFill="1" applyBorder="1" applyAlignment="1">
      <alignment vertical="top" wrapText="1"/>
    </xf>
    <xf numFmtId="0" fontId="0" fillId="0" borderId="11" xfId="0" applyFont="1" applyFill="1" applyBorder="1" applyAlignment="1">
      <alignment vertical="top" wrapText="1"/>
    </xf>
    <xf numFmtId="49" fontId="1" fillId="0" borderId="45" xfId="0" applyNumberFormat="1" applyFont="1" applyFill="1" applyBorder="1" applyAlignment="1">
      <alignment horizontal="center" vertical="top" wrapText="1"/>
    </xf>
    <xf numFmtId="0" fontId="1" fillId="0" borderId="14" xfId="0" applyNumberFormat="1" applyFont="1" applyFill="1" applyBorder="1" applyAlignment="1">
      <alignment horizontal="center" vertical="top" wrapText="1"/>
    </xf>
    <xf numFmtId="0" fontId="1" fillId="0" borderId="23" xfId="0" applyNumberFormat="1" applyFont="1" applyFill="1" applyBorder="1" applyAlignment="1">
      <alignment horizontal="center" vertical="top" wrapText="1"/>
    </xf>
    <xf numFmtId="0" fontId="1" fillId="0" borderId="25" xfId="0" applyNumberFormat="1" applyFont="1" applyFill="1" applyBorder="1" applyAlignment="1">
      <alignment horizontal="center" vertical="top" wrapText="1"/>
    </xf>
    <xf numFmtId="0" fontId="2" fillId="0" borderId="10" xfId="0" applyNumberFormat="1" applyFont="1" applyFill="1" applyBorder="1" applyAlignment="1">
      <alignment horizontal="center" vertical="center" wrapText="1"/>
    </xf>
    <xf numFmtId="49" fontId="2" fillId="0" borderId="29" xfId="0" applyNumberFormat="1" applyFont="1" applyFill="1" applyBorder="1" applyAlignment="1">
      <alignment horizontal="center" vertical="top" wrapText="1"/>
    </xf>
    <xf numFmtId="49" fontId="2" fillId="0" borderId="33" xfId="0" applyNumberFormat="1" applyFont="1" applyFill="1" applyBorder="1" applyAlignment="1">
      <alignment horizontal="center" vertical="center" wrapText="1"/>
    </xf>
    <xf numFmtId="49" fontId="2" fillId="0" borderId="34" xfId="0" applyNumberFormat="1" applyFont="1" applyFill="1" applyBorder="1" applyAlignment="1">
      <alignment horizontal="center" vertical="center" wrapText="1"/>
    </xf>
    <xf numFmtId="49" fontId="2" fillId="0" borderId="35" xfId="0" applyNumberFormat="1" applyFont="1" applyFill="1" applyBorder="1" applyAlignment="1">
      <alignment horizontal="center" vertical="center" wrapText="1"/>
    </xf>
    <xf numFmtId="49" fontId="2" fillId="0" borderId="36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2" fillId="0" borderId="37" xfId="0" applyNumberFormat="1" applyFont="1" applyFill="1" applyBorder="1" applyAlignment="1">
      <alignment horizontal="center" vertical="center" wrapText="1"/>
    </xf>
    <xf numFmtId="49" fontId="2" fillId="0" borderId="38" xfId="0" applyNumberFormat="1" applyFont="1" applyFill="1" applyBorder="1" applyAlignment="1">
      <alignment horizontal="center" vertical="center" wrapText="1"/>
    </xf>
    <xf numFmtId="49" fontId="2" fillId="0" borderId="39" xfId="0" applyNumberFormat="1" applyFont="1" applyFill="1" applyBorder="1" applyAlignment="1">
      <alignment horizontal="center" vertical="center" wrapText="1"/>
    </xf>
    <xf numFmtId="49" fontId="2" fillId="0" borderId="2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left" vertical="top" wrapText="1"/>
    </xf>
    <xf numFmtId="0" fontId="2" fillId="0" borderId="33" xfId="0" applyNumberFormat="1" applyFont="1" applyFill="1" applyBorder="1" applyAlignment="1">
      <alignment horizontal="left" vertical="center" wrapText="1"/>
    </xf>
    <xf numFmtId="0" fontId="2" fillId="0" borderId="34" xfId="0" applyNumberFormat="1" applyFont="1" applyFill="1" applyBorder="1" applyAlignment="1">
      <alignment horizontal="left" vertical="center" wrapText="1"/>
    </xf>
    <xf numFmtId="0" fontId="2" fillId="0" borderId="34" xfId="0" applyNumberFormat="1" applyFont="1" applyFill="1" applyBorder="1" applyAlignment="1">
      <alignment horizontal="center" vertical="center" wrapText="1"/>
    </xf>
    <xf numFmtId="197" fontId="2" fillId="0" borderId="35" xfId="0" applyNumberFormat="1" applyFont="1" applyFill="1" applyBorder="1" applyAlignment="1">
      <alignment horizontal="center" vertical="center" wrapText="1"/>
    </xf>
    <xf numFmtId="0" fontId="2" fillId="0" borderId="36" xfId="0" applyNumberFormat="1" applyFont="1" applyFill="1" applyBorder="1" applyAlignment="1">
      <alignment horizontal="left" vertical="center" wrapText="1"/>
    </xf>
    <xf numFmtId="0" fontId="2" fillId="0" borderId="0" xfId="0" applyNumberFormat="1" applyFont="1" applyFill="1" applyBorder="1" applyAlignment="1">
      <alignment horizontal="left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197" fontId="2" fillId="0" borderId="37" xfId="0" applyNumberFormat="1" applyFont="1" applyFill="1" applyBorder="1" applyAlignment="1">
      <alignment horizontal="center" vertical="center" wrapText="1"/>
    </xf>
    <xf numFmtId="0" fontId="2" fillId="0" borderId="38" xfId="0" applyNumberFormat="1" applyFont="1" applyFill="1" applyBorder="1" applyAlignment="1">
      <alignment horizontal="left" vertical="center" wrapText="1"/>
    </xf>
    <xf numFmtId="0" fontId="2" fillId="0" borderId="39" xfId="0" applyNumberFormat="1" applyFont="1" applyFill="1" applyBorder="1" applyAlignment="1">
      <alignment horizontal="left" vertical="center" wrapText="1"/>
    </xf>
    <xf numFmtId="0" fontId="2" fillId="0" borderId="39" xfId="0" applyNumberFormat="1" applyFont="1" applyFill="1" applyBorder="1" applyAlignment="1">
      <alignment horizontal="center" vertical="center" wrapText="1"/>
    </xf>
    <xf numFmtId="197" fontId="2" fillId="0" borderId="20" xfId="0" applyNumberFormat="1" applyFont="1" applyFill="1" applyBorder="1" applyAlignment="1">
      <alignment horizontal="center" vertical="center" wrapText="1"/>
    </xf>
    <xf numFmtId="197" fontId="2" fillId="0" borderId="33" xfId="0" applyNumberFormat="1" applyFont="1" applyFill="1" applyBorder="1" applyAlignment="1">
      <alignment horizontal="center" vertical="center" wrapText="1"/>
    </xf>
    <xf numFmtId="197" fontId="2" fillId="0" borderId="34" xfId="0" applyNumberFormat="1" applyFont="1" applyFill="1" applyBorder="1" applyAlignment="1">
      <alignment horizontal="center" vertical="center" wrapText="1"/>
    </xf>
    <xf numFmtId="197" fontId="2" fillId="0" borderId="36" xfId="0" applyNumberFormat="1" applyFont="1" applyFill="1" applyBorder="1" applyAlignment="1">
      <alignment horizontal="center" vertical="center" wrapText="1"/>
    </xf>
    <xf numFmtId="197" fontId="2" fillId="0" borderId="0" xfId="0" applyNumberFormat="1" applyFont="1" applyFill="1" applyBorder="1" applyAlignment="1">
      <alignment horizontal="center" vertical="center" wrapText="1"/>
    </xf>
    <xf numFmtId="197" fontId="2" fillId="0" borderId="38" xfId="0" applyNumberFormat="1" applyFont="1" applyFill="1" applyBorder="1" applyAlignment="1">
      <alignment horizontal="center" vertical="center" wrapText="1"/>
    </xf>
    <xf numFmtId="197" fontId="2" fillId="0" borderId="39" xfId="0" applyNumberFormat="1" applyFont="1" applyFill="1" applyBorder="1" applyAlignment="1">
      <alignment horizontal="center" vertical="center" wrapText="1"/>
    </xf>
    <xf numFmtId="0" fontId="2" fillId="0" borderId="40" xfId="0" applyNumberFormat="1" applyFont="1" applyFill="1" applyBorder="1" applyAlignment="1">
      <alignment horizontal="left" vertical="center" wrapText="1"/>
    </xf>
    <xf numFmtId="0" fontId="2" fillId="0" borderId="41" xfId="0" applyNumberFormat="1" applyFont="1" applyFill="1" applyBorder="1" applyAlignment="1">
      <alignment horizontal="left" vertical="center" wrapText="1"/>
    </xf>
    <xf numFmtId="0" fontId="2" fillId="0" borderId="41" xfId="0" applyNumberFormat="1" applyFont="1" applyFill="1" applyBorder="1" applyAlignment="1">
      <alignment horizontal="center" vertical="center" wrapText="1"/>
    </xf>
    <xf numFmtId="197" fontId="2" fillId="0" borderId="42" xfId="0" applyNumberFormat="1" applyFont="1" applyFill="1" applyBorder="1" applyAlignment="1">
      <alignment horizontal="center" vertical="center" wrapText="1"/>
    </xf>
    <xf numFmtId="0" fontId="2" fillId="0" borderId="28" xfId="0" applyNumberFormat="1" applyFont="1" applyFill="1" applyBorder="1" applyAlignment="1">
      <alignment horizontal="center" vertical="top" wrapText="1"/>
    </xf>
    <xf numFmtId="0" fontId="2" fillId="0" borderId="19" xfId="0" applyNumberFormat="1" applyFont="1" applyFill="1" applyBorder="1" applyAlignment="1">
      <alignment horizontal="center" vertical="top" wrapText="1"/>
    </xf>
    <xf numFmtId="0" fontId="2" fillId="0" borderId="29" xfId="0" applyNumberFormat="1" applyFont="1" applyFill="1" applyBorder="1" applyAlignment="1">
      <alignment horizontal="center" vertical="top" wrapText="1"/>
    </xf>
    <xf numFmtId="49" fontId="2" fillId="0" borderId="18" xfId="0" applyNumberFormat="1" applyFont="1" applyFill="1" applyBorder="1" applyAlignment="1">
      <alignment horizontal="center" vertical="top" wrapText="1"/>
    </xf>
    <xf numFmtId="0" fontId="2" fillId="0" borderId="35" xfId="0" applyNumberFormat="1" applyFont="1" applyFill="1" applyBorder="1" applyAlignment="1">
      <alignment horizontal="center" vertical="center" wrapText="1"/>
    </xf>
    <xf numFmtId="0" fontId="2" fillId="0" borderId="37" xfId="0" applyNumberFormat="1" applyFont="1" applyFill="1" applyBorder="1" applyAlignment="1">
      <alignment horizontal="center" vertical="center" wrapText="1"/>
    </xf>
    <xf numFmtId="0" fontId="2" fillId="0" borderId="21" xfId="0" applyNumberFormat="1" applyFont="1" applyFill="1" applyBorder="1" applyAlignment="1">
      <alignment horizontal="right" vertical="top" wrapText="1"/>
    </xf>
    <xf numFmtId="0" fontId="2" fillId="0" borderId="22" xfId="0" applyNumberFormat="1" applyFont="1" applyFill="1" applyBorder="1" applyAlignment="1">
      <alignment horizontal="right" vertical="top" wrapText="1"/>
    </xf>
    <xf numFmtId="0" fontId="2" fillId="0" borderId="14" xfId="0" applyNumberFormat="1" applyFont="1" applyFill="1" applyBorder="1" applyAlignment="1">
      <alignment horizontal="right" vertical="top" wrapText="1"/>
    </xf>
    <xf numFmtId="0" fontId="2" fillId="0" borderId="12" xfId="0" applyNumberFormat="1" applyFont="1" applyFill="1" applyBorder="1" applyAlignment="1">
      <alignment horizontal="right" vertical="top" wrapText="1"/>
    </xf>
    <xf numFmtId="0" fontId="2" fillId="0" borderId="0" xfId="0" applyNumberFormat="1" applyFont="1" applyFill="1" applyBorder="1" applyAlignment="1">
      <alignment horizontal="right" vertical="top" wrapText="1"/>
    </xf>
    <xf numFmtId="0" fontId="2" fillId="0" borderId="23" xfId="0" applyNumberFormat="1" applyFont="1" applyFill="1" applyBorder="1" applyAlignment="1">
      <alignment horizontal="right" vertical="top" wrapText="1"/>
    </xf>
    <xf numFmtId="0" fontId="2" fillId="0" borderId="24" xfId="0" applyNumberFormat="1" applyFont="1" applyFill="1" applyBorder="1" applyAlignment="1">
      <alignment horizontal="right" vertical="top" wrapText="1"/>
    </xf>
    <xf numFmtId="0" fontId="2" fillId="0" borderId="17" xfId="0" applyNumberFormat="1" applyFont="1" applyFill="1" applyBorder="1" applyAlignment="1">
      <alignment horizontal="right" vertical="top" wrapText="1"/>
    </xf>
    <xf numFmtId="0" fontId="2" fillId="0" borderId="25" xfId="0" applyNumberFormat="1" applyFont="1" applyFill="1" applyBorder="1" applyAlignment="1">
      <alignment horizontal="right" vertical="top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2"/>
  </sheetPr>
  <dimension ref="A1:L429"/>
  <sheetViews>
    <sheetView tabSelected="1" view="pageBreakPreview" zoomScale="70" zoomScaleNormal="85" zoomScaleSheetLayoutView="70" workbookViewId="0" topLeftCell="A419">
      <selection activeCell="P423" sqref="P423"/>
    </sheetView>
  </sheetViews>
  <sheetFormatPr defaultColWidth="9.00390625" defaultRowHeight="12.75"/>
  <cols>
    <col min="1" max="1" width="5.625" style="2" customWidth="1"/>
    <col min="2" max="2" width="47.25390625" style="1" customWidth="1"/>
    <col min="3" max="3" width="11.75390625" style="2" customWidth="1"/>
    <col min="4" max="5" width="16.625" style="2" customWidth="1"/>
    <col min="6" max="6" width="15.375" style="27" customWidth="1"/>
    <col min="7" max="7" width="16.125" style="27" customWidth="1"/>
    <col min="8" max="8" width="15.25390625" style="27" customWidth="1"/>
    <col min="9" max="11" width="14.25390625" style="8" customWidth="1"/>
    <col min="12" max="12" width="55.875" style="4" customWidth="1"/>
    <col min="13" max="16384" width="9.125" style="3" customWidth="1"/>
  </cols>
  <sheetData>
    <row r="1" spans="1:12" ht="22.5" customHeight="1">
      <c r="A1" s="6"/>
      <c r="H1" s="28"/>
      <c r="L1" s="34" t="s">
        <v>0</v>
      </c>
    </row>
    <row r="2" spans="1:12" ht="45" customHeight="1">
      <c r="A2" s="122" t="s">
        <v>186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</row>
    <row r="3" spans="1:12" ht="12.75">
      <c r="A3" s="123" t="s">
        <v>1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</row>
    <row r="4" spans="1:12" ht="12.75">
      <c r="A4" s="6"/>
      <c r="C4" s="124"/>
      <c r="D4" s="124"/>
      <c r="E4" s="124"/>
      <c r="F4" s="124"/>
      <c r="G4" s="124"/>
      <c r="H4" s="124"/>
      <c r="I4" s="124"/>
      <c r="J4" s="124"/>
      <c r="K4" s="124"/>
      <c r="L4" s="4" t="s">
        <v>2</v>
      </c>
    </row>
    <row r="5" spans="1:12" ht="12.75" customHeight="1">
      <c r="A5" s="125" t="s">
        <v>27</v>
      </c>
      <c r="B5" s="127" t="s">
        <v>30</v>
      </c>
      <c r="C5" s="126" t="s">
        <v>3</v>
      </c>
      <c r="D5" s="126" t="s">
        <v>4</v>
      </c>
      <c r="E5" s="126" t="s">
        <v>31</v>
      </c>
      <c r="F5" s="130" t="s">
        <v>32</v>
      </c>
      <c r="G5" s="130"/>
      <c r="H5" s="130"/>
      <c r="I5" s="125" t="s">
        <v>5</v>
      </c>
      <c r="J5" s="125" t="s">
        <v>33</v>
      </c>
      <c r="K5" s="126" t="s">
        <v>6</v>
      </c>
      <c r="L5" s="125" t="s">
        <v>39</v>
      </c>
    </row>
    <row r="6" spans="1:12" ht="63.75">
      <c r="A6" s="125"/>
      <c r="B6" s="128"/>
      <c r="C6" s="126"/>
      <c r="D6" s="126"/>
      <c r="E6" s="126"/>
      <c r="F6" s="36" t="s">
        <v>14</v>
      </c>
      <c r="G6" s="36" t="s">
        <v>66</v>
      </c>
      <c r="H6" s="36" t="s">
        <v>168</v>
      </c>
      <c r="I6" s="125"/>
      <c r="J6" s="126"/>
      <c r="K6" s="126"/>
      <c r="L6" s="125"/>
    </row>
    <row r="7" spans="1:12" ht="87.75" customHeight="1">
      <c r="A7" s="125"/>
      <c r="B7" s="128"/>
      <c r="C7" s="126"/>
      <c r="D7" s="126"/>
      <c r="E7" s="126"/>
      <c r="F7" s="36" t="s">
        <v>7</v>
      </c>
      <c r="G7" s="36" t="s">
        <v>63</v>
      </c>
      <c r="H7" s="36" t="s">
        <v>8</v>
      </c>
      <c r="I7" s="125"/>
      <c r="J7" s="126"/>
      <c r="K7" s="126"/>
      <c r="L7" s="125"/>
    </row>
    <row r="8" spans="1:12" ht="25.5">
      <c r="A8" s="125"/>
      <c r="B8" s="128"/>
      <c r="C8" s="126"/>
      <c r="D8" s="126"/>
      <c r="E8" s="126"/>
      <c r="F8" s="36" t="s">
        <v>10</v>
      </c>
      <c r="G8" s="36" t="s">
        <v>10</v>
      </c>
      <c r="H8" s="36" t="s">
        <v>10</v>
      </c>
      <c r="I8" s="10" t="s">
        <v>40</v>
      </c>
      <c r="J8" s="126"/>
      <c r="K8" s="126"/>
      <c r="L8" s="125"/>
    </row>
    <row r="9" spans="1:12" ht="25.5">
      <c r="A9" s="125"/>
      <c r="B9" s="129"/>
      <c r="C9" s="126"/>
      <c r="D9" s="126"/>
      <c r="E9" s="126"/>
      <c r="F9" s="36" t="s">
        <v>9</v>
      </c>
      <c r="G9" s="36" t="s">
        <v>9</v>
      </c>
      <c r="H9" s="36" t="s">
        <v>9</v>
      </c>
      <c r="I9" s="10" t="s">
        <v>41</v>
      </c>
      <c r="J9" s="126"/>
      <c r="K9" s="126"/>
      <c r="L9" s="125"/>
    </row>
    <row r="10" spans="1:12" s="5" customFormat="1" ht="12.75">
      <c r="A10" s="11">
        <v>1</v>
      </c>
      <c r="B10" s="14">
        <v>2</v>
      </c>
      <c r="C10" s="12">
        <v>3</v>
      </c>
      <c r="D10" s="12">
        <v>4</v>
      </c>
      <c r="E10" s="11" t="s">
        <v>23</v>
      </c>
      <c r="F10" s="36" t="s">
        <v>24</v>
      </c>
      <c r="G10" s="36" t="s">
        <v>42</v>
      </c>
      <c r="H10" s="36" t="s">
        <v>43</v>
      </c>
      <c r="I10" s="10" t="s">
        <v>44</v>
      </c>
      <c r="J10" s="10" t="s">
        <v>45</v>
      </c>
      <c r="K10" s="10" t="s">
        <v>46</v>
      </c>
      <c r="L10" s="10" t="s">
        <v>59</v>
      </c>
    </row>
    <row r="11" spans="1:12" s="5" customFormat="1" ht="19.5" customHeight="1">
      <c r="A11" s="11"/>
      <c r="B11" s="145" t="s">
        <v>62</v>
      </c>
      <c r="C11" s="145"/>
      <c r="D11" s="145"/>
      <c r="E11" s="145"/>
      <c r="F11" s="29">
        <f>F15+F54+F82+F298+F378+F391+F396+F328</f>
        <v>8984700</v>
      </c>
      <c r="G11" s="29">
        <f>G15+G54+G82+G298+G378+G391+G396+G328</f>
        <v>787583.4</v>
      </c>
      <c r="H11" s="29">
        <f>H15+H54+H82+H298+H378+H391+H396+H328</f>
        <v>281212.0516</v>
      </c>
      <c r="I11" s="11"/>
      <c r="J11" s="11"/>
      <c r="K11" s="11"/>
      <c r="L11" s="9"/>
    </row>
    <row r="12" spans="1:12" s="5" customFormat="1" ht="19.5" customHeight="1">
      <c r="A12" s="11"/>
      <c r="B12" s="145"/>
      <c r="C12" s="145"/>
      <c r="D12" s="145"/>
      <c r="E12" s="145"/>
      <c r="F12" s="29">
        <f aca="true" t="shared" si="0" ref="F12:H13">F16+F55+F83+F299+F379+F392+F397</f>
        <v>0</v>
      </c>
      <c r="G12" s="29">
        <f t="shared" si="0"/>
        <v>0</v>
      </c>
      <c r="H12" s="29">
        <f t="shared" si="0"/>
        <v>0</v>
      </c>
      <c r="I12" s="11"/>
      <c r="J12" s="11"/>
      <c r="K12" s="11"/>
      <c r="L12" s="9"/>
    </row>
    <row r="13" spans="1:12" s="5" customFormat="1" ht="19.5" customHeight="1">
      <c r="A13" s="11"/>
      <c r="B13" s="145"/>
      <c r="C13" s="145"/>
      <c r="D13" s="145"/>
      <c r="E13" s="145"/>
      <c r="F13" s="29">
        <f t="shared" si="0"/>
        <v>11932100</v>
      </c>
      <c r="G13" s="29">
        <f t="shared" si="0"/>
        <v>1498700</v>
      </c>
      <c r="H13" s="29">
        <f t="shared" si="0"/>
        <v>72770</v>
      </c>
      <c r="I13" s="11"/>
      <c r="J13" s="11"/>
      <c r="K13" s="11"/>
      <c r="L13" s="9"/>
    </row>
    <row r="14" spans="1:12" s="5" customFormat="1" ht="18" customHeight="1">
      <c r="A14" s="11"/>
      <c r="B14" s="145"/>
      <c r="C14" s="145"/>
      <c r="D14" s="145"/>
      <c r="E14" s="145"/>
      <c r="F14" s="29">
        <f>F11+F12+F13</f>
        <v>20916800</v>
      </c>
      <c r="G14" s="29">
        <f>G11+G12+G13</f>
        <v>2286283.4</v>
      </c>
      <c r="H14" s="29">
        <f>H11+H12+H13</f>
        <v>353982.0516</v>
      </c>
      <c r="I14" s="11"/>
      <c r="J14" s="11"/>
      <c r="K14" s="11"/>
      <c r="L14" s="9"/>
    </row>
    <row r="15" spans="1:12" ht="18" customHeight="1">
      <c r="A15" s="58"/>
      <c r="B15" s="57" t="s">
        <v>28</v>
      </c>
      <c r="C15" s="57"/>
      <c r="D15" s="57"/>
      <c r="E15" s="57"/>
      <c r="F15" s="29">
        <v>1622600</v>
      </c>
      <c r="G15" s="29">
        <v>147801.5</v>
      </c>
      <c r="H15" s="29">
        <f>H19+H29+H33</f>
        <v>0</v>
      </c>
      <c r="I15" s="147"/>
      <c r="J15" s="147"/>
      <c r="K15" s="147"/>
      <c r="L15" s="147"/>
    </row>
    <row r="16" spans="1:12" ht="12.75">
      <c r="A16" s="58"/>
      <c r="B16" s="57"/>
      <c r="C16" s="57"/>
      <c r="D16" s="57"/>
      <c r="E16" s="57"/>
      <c r="F16" s="29">
        <f>F20+F30+F34</f>
        <v>0</v>
      </c>
      <c r="G16" s="29">
        <f>G20+G30+G34</f>
        <v>0</v>
      </c>
      <c r="H16" s="29">
        <f>H20+H30+H34</f>
        <v>0</v>
      </c>
      <c r="I16" s="147"/>
      <c r="J16" s="147"/>
      <c r="K16" s="147"/>
      <c r="L16" s="147"/>
    </row>
    <row r="17" spans="1:12" ht="12.75">
      <c r="A17" s="58"/>
      <c r="B17" s="57"/>
      <c r="C17" s="57"/>
      <c r="D17" s="57"/>
      <c r="E17" s="57"/>
      <c r="F17" s="29">
        <f>F21+F31+F35</f>
        <v>0</v>
      </c>
      <c r="G17" s="29">
        <f>G21+G31+G35</f>
        <v>0</v>
      </c>
      <c r="H17" s="29">
        <f>H21+H31+H35</f>
        <v>0</v>
      </c>
      <c r="I17" s="147"/>
      <c r="J17" s="147"/>
      <c r="K17" s="147"/>
      <c r="L17" s="147"/>
    </row>
    <row r="18" spans="1:12" ht="12.75">
      <c r="A18" s="58"/>
      <c r="B18" s="56" t="s">
        <v>17</v>
      </c>
      <c r="C18" s="56"/>
      <c r="D18" s="56"/>
      <c r="E18" s="56"/>
      <c r="F18" s="29">
        <v>1622600</v>
      </c>
      <c r="G18" s="29">
        <f>G15</f>
        <v>147801.5</v>
      </c>
      <c r="H18" s="29">
        <f>H22+H32+H36</f>
        <v>0</v>
      </c>
      <c r="I18" s="147"/>
      <c r="J18" s="147"/>
      <c r="K18" s="147"/>
      <c r="L18" s="147"/>
    </row>
    <row r="19" spans="1:12" ht="12.75">
      <c r="A19" s="91" t="s">
        <v>11</v>
      </c>
      <c r="B19" s="225" t="s">
        <v>64</v>
      </c>
      <c r="C19" s="226"/>
      <c r="D19" s="226"/>
      <c r="E19" s="227"/>
      <c r="F19" s="29">
        <v>668100</v>
      </c>
      <c r="G19" s="29">
        <f>G23+G26</f>
        <v>20641.49712</v>
      </c>
      <c r="H19" s="29">
        <v>0</v>
      </c>
      <c r="I19" s="135"/>
      <c r="J19" s="135"/>
      <c r="K19" s="135"/>
      <c r="L19" s="135"/>
    </row>
    <row r="20" spans="1:12" ht="12.75">
      <c r="A20" s="92"/>
      <c r="B20" s="228"/>
      <c r="C20" s="166"/>
      <c r="D20" s="166"/>
      <c r="E20" s="229"/>
      <c r="F20" s="29">
        <v>0</v>
      </c>
      <c r="G20" s="29">
        <v>0</v>
      </c>
      <c r="H20" s="29">
        <v>0</v>
      </c>
      <c r="I20" s="135"/>
      <c r="J20" s="135"/>
      <c r="K20" s="135"/>
      <c r="L20" s="135"/>
    </row>
    <row r="21" spans="1:12" ht="12.75">
      <c r="A21" s="92"/>
      <c r="B21" s="230"/>
      <c r="C21" s="231"/>
      <c r="D21" s="231"/>
      <c r="E21" s="232"/>
      <c r="F21" s="29">
        <v>0</v>
      </c>
      <c r="G21" s="29">
        <v>0</v>
      </c>
      <c r="H21" s="29">
        <v>0</v>
      </c>
      <c r="I21" s="135"/>
      <c r="J21" s="135"/>
      <c r="K21" s="135"/>
      <c r="L21" s="135"/>
    </row>
    <row r="22" spans="1:12" ht="12.75">
      <c r="A22" s="134"/>
      <c r="B22" s="56" t="s">
        <v>15</v>
      </c>
      <c r="C22" s="56"/>
      <c r="D22" s="56"/>
      <c r="E22" s="56"/>
      <c r="F22" s="29">
        <f>F19+F20+F21</f>
        <v>668100</v>
      </c>
      <c r="G22" s="29">
        <f>G19+G20+G21</f>
        <v>20641.49712</v>
      </c>
      <c r="H22" s="29">
        <f>H19+H20+H21</f>
        <v>0</v>
      </c>
      <c r="I22" s="135"/>
      <c r="J22" s="135"/>
      <c r="K22" s="135"/>
      <c r="L22" s="135"/>
    </row>
    <row r="23" spans="1:12" ht="12.75">
      <c r="A23" s="215" t="s">
        <v>90</v>
      </c>
      <c r="B23" s="116" t="s">
        <v>169</v>
      </c>
      <c r="C23" s="68" t="s">
        <v>165</v>
      </c>
      <c r="D23" s="195">
        <v>42972</v>
      </c>
      <c r="E23" s="68" t="s">
        <v>170</v>
      </c>
      <c r="F23" s="30">
        <v>23572.95162</v>
      </c>
      <c r="G23" s="30">
        <v>18641.49712</v>
      </c>
      <c r="H23" s="30">
        <v>0</v>
      </c>
      <c r="I23" s="147"/>
      <c r="J23" s="147"/>
      <c r="K23" s="147"/>
      <c r="L23" s="234" t="s">
        <v>171</v>
      </c>
    </row>
    <row r="24" spans="1:12" ht="12.75">
      <c r="A24" s="216"/>
      <c r="B24" s="233"/>
      <c r="C24" s="193"/>
      <c r="D24" s="193"/>
      <c r="E24" s="69"/>
      <c r="F24" s="30">
        <v>0</v>
      </c>
      <c r="G24" s="30">
        <v>0</v>
      </c>
      <c r="H24" s="30"/>
      <c r="I24" s="147"/>
      <c r="J24" s="147"/>
      <c r="K24" s="147"/>
      <c r="L24" s="235"/>
    </row>
    <row r="25" spans="1:12" ht="12.75">
      <c r="A25" s="217"/>
      <c r="B25" s="95"/>
      <c r="C25" s="194"/>
      <c r="D25" s="194"/>
      <c r="E25" s="70"/>
      <c r="F25" s="30">
        <v>0</v>
      </c>
      <c r="G25" s="30">
        <v>0</v>
      </c>
      <c r="H25" s="30">
        <v>0</v>
      </c>
      <c r="I25" s="147"/>
      <c r="J25" s="147"/>
      <c r="K25" s="147"/>
      <c r="L25" s="236"/>
    </row>
    <row r="26" spans="1:12" ht="12.75">
      <c r="A26" s="215" t="s">
        <v>140</v>
      </c>
      <c r="B26" s="116" t="s">
        <v>172</v>
      </c>
      <c r="C26" s="68" t="s">
        <v>162</v>
      </c>
      <c r="D26" s="195">
        <v>42971</v>
      </c>
      <c r="E26" s="68" t="s">
        <v>170</v>
      </c>
      <c r="F26" s="30">
        <v>2000</v>
      </c>
      <c r="G26" s="30">
        <v>2000</v>
      </c>
      <c r="H26" s="30">
        <v>0</v>
      </c>
      <c r="I26" s="147"/>
      <c r="J26" s="147"/>
      <c r="K26" s="147"/>
      <c r="L26" s="234" t="s">
        <v>173</v>
      </c>
    </row>
    <row r="27" spans="1:12" ht="12.75">
      <c r="A27" s="216"/>
      <c r="B27" s="233"/>
      <c r="C27" s="193"/>
      <c r="D27" s="193"/>
      <c r="E27" s="69"/>
      <c r="F27" s="30">
        <v>0</v>
      </c>
      <c r="G27" s="30">
        <v>0</v>
      </c>
      <c r="H27" s="30">
        <v>0</v>
      </c>
      <c r="I27" s="147"/>
      <c r="J27" s="147"/>
      <c r="K27" s="147"/>
      <c r="L27" s="235"/>
    </row>
    <row r="28" spans="1:12" ht="12.75">
      <c r="A28" s="217"/>
      <c r="B28" s="95"/>
      <c r="C28" s="194"/>
      <c r="D28" s="194"/>
      <c r="E28" s="70"/>
      <c r="F28" s="30">
        <v>0</v>
      </c>
      <c r="G28" s="30">
        <v>0</v>
      </c>
      <c r="H28" s="30">
        <v>0</v>
      </c>
      <c r="I28" s="147"/>
      <c r="J28" s="147"/>
      <c r="K28" s="147"/>
      <c r="L28" s="236"/>
    </row>
    <row r="29" spans="1:12" ht="12.75">
      <c r="A29" s="56" t="s">
        <v>12</v>
      </c>
      <c r="B29" s="57" t="s">
        <v>65</v>
      </c>
      <c r="C29" s="57"/>
      <c r="D29" s="57"/>
      <c r="E29" s="57"/>
      <c r="F29" s="29">
        <v>410500</v>
      </c>
      <c r="G29" s="29">
        <v>0</v>
      </c>
      <c r="H29" s="29">
        <v>0</v>
      </c>
      <c r="I29" s="135"/>
      <c r="J29" s="135"/>
      <c r="K29" s="135"/>
      <c r="L29" s="135"/>
    </row>
    <row r="30" spans="1:12" ht="12.75">
      <c r="A30" s="56"/>
      <c r="B30" s="57"/>
      <c r="C30" s="57"/>
      <c r="D30" s="57"/>
      <c r="E30" s="57"/>
      <c r="F30" s="29">
        <v>0</v>
      </c>
      <c r="G30" s="29">
        <v>0</v>
      </c>
      <c r="H30" s="29">
        <v>0</v>
      </c>
      <c r="I30" s="135"/>
      <c r="J30" s="135"/>
      <c r="K30" s="135"/>
      <c r="L30" s="135"/>
    </row>
    <row r="31" spans="1:12" ht="12.75">
      <c r="A31" s="56"/>
      <c r="B31" s="57"/>
      <c r="C31" s="57"/>
      <c r="D31" s="57"/>
      <c r="E31" s="57"/>
      <c r="F31" s="29">
        <v>0</v>
      </c>
      <c r="G31" s="29">
        <v>0</v>
      </c>
      <c r="H31" s="29">
        <v>0</v>
      </c>
      <c r="I31" s="135"/>
      <c r="J31" s="135"/>
      <c r="K31" s="135"/>
      <c r="L31" s="135"/>
    </row>
    <row r="32" spans="1:12" ht="12.75">
      <c r="A32" s="56"/>
      <c r="B32" s="56" t="s">
        <v>15</v>
      </c>
      <c r="C32" s="56"/>
      <c r="D32" s="56"/>
      <c r="E32" s="56"/>
      <c r="F32" s="29">
        <f>F29+F30+F31</f>
        <v>410500</v>
      </c>
      <c r="G32" s="29">
        <f>G29+G30+G31</f>
        <v>0</v>
      </c>
      <c r="H32" s="29">
        <f>H29+H30+H31</f>
        <v>0</v>
      </c>
      <c r="I32" s="135"/>
      <c r="J32" s="135"/>
      <c r="K32" s="135"/>
      <c r="L32" s="135"/>
    </row>
    <row r="33" spans="1:12" ht="12.75">
      <c r="A33" s="56" t="s">
        <v>13</v>
      </c>
      <c r="B33" s="57" t="s">
        <v>29</v>
      </c>
      <c r="C33" s="57"/>
      <c r="D33" s="57"/>
      <c r="E33" s="57"/>
      <c r="F33" s="29">
        <v>543800</v>
      </c>
      <c r="G33" s="29">
        <f>G37+G40+G46+G43+G49</f>
        <v>102207.1651</v>
      </c>
      <c r="H33" s="29">
        <v>0</v>
      </c>
      <c r="I33" s="135"/>
      <c r="J33" s="135"/>
      <c r="K33" s="135"/>
      <c r="L33" s="135"/>
    </row>
    <row r="34" spans="1:12" ht="12.75">
      <c r="A34" s="56"/>
      <c r="B34" s="57"/>
      <c r="C34" s="57"/>
      <c r="D34" s="57"/>
      <c r="E34" s="57"/>
      <c r="F34" s="29">
        <v>0</v>
      </c>
      <c r="G34" s="29">
        <v>0</v>
      </c>
      <c r="H34" s="29">
        <v>0</v>
      </c>
      <c r="I34" s="135"/>
      <c r="J34" s="135"/>
      <c r="K34" s="135"/>
      <c r="L34" s="135"/>
    </row>
    <row r="35" spans="1:12" ht="12.75">
      <c r="A35" s="56"/>
      <c r="B35" s="57"/>
      <c r="C35" s="57"/>
      <c r="D35" s="57"/>
      <c r="E35" s="57"/>
      <c r="F35" s="29">
        <v>0</v>
      </c>
      <c r="G35" s="29">
        <v>0</v>
      </c>
      <c r="H35" s="29">
        <v>0</v>
      </c>
      <c r="I35" s="135"/>
      <c r="J35" s="135"/>
      <c r="K35" s="135"/>
      <c r="L35" s="135"/>
    </row>
    <row r="36" spans="1:12" ht="12.75">
      <c r="A36" s="56"/>
      <c r="B36" s="56" t="s">
        <v>15</v>
      </c>
      <c r="C36" s="56"/>
      <c r="D36" s="56"/>
      <c r="E36" s="56"/>
      <c r="F36" s="29">
        <f>F33+F34+F35</f>
        <v>543800</v>
      </c>
      <c r="G36" s="29">
        <f>G33+G34+G35</f>
        <v>102207.1651</v>
      </c>
      <c r="H36" s="29">
        <f>H33+H34+H35</f>
        <v>0</v>
      </c>
      <c r="I36" s="135"/>
      <c r="J36" s="135"/>
      <c r="K36" s="135"/>
      <c r="L36" s="135"/>
    </row>
    <row r="37" spans="1:12" ht="12.75">
      <c r="A37" s="215" t="s">
        <v>85</v>
      </c>
      <c r="B37" s="116" t="s">
        <v>86</v>
      </c>
      <c r="C37" s="68" t="s">
        <v>162</v>
      </c>
      <c r="D37" s="195">
        <v>42874</v>
      </c>
      <c r="E37" s="238">
        <v>103</v>
      </c>
      <c r="F37" s="30">
        <v>14682.55422</v>
      </c>
      <c r="G37" s="30">
        <v>14682.55422</v>
      </c>
      <c r="H37" s="30">
        <v>0</v>
      </c>
      <c r="I37" s="241"/>
      <c r="J37" s="241"/>
      <c r="K37" s="241"/>
      <c r="L37" s="234" t="s">
        <v>87</v>
      </c>
    </row>
    <row r="38" spans="1:12" ht="12.75">
      <c r="A38" s="216"/>
      <c r="B38" s="233"/>
      <c r="C38" s="193"/>
      <c r="D38" s="193"/>
      <c r="E38" s="239"/>
      <c r="F38" s="30">
        <v>0</v>
      </c>
      <c r="G38" s="30">
        <v>0</v>
      </c>
      <c r="H38" s="30">
        <v>0</v>
      </c>
      <c r="I38" s="241"/>
      <c r="J38" s="241"/>
      <c r="K38" s="241"/>
      <c r="L38" s="235"/>
    </row>
    <row r="39" spans="1:12" ht="12.75">
      <c r="A39" s="237"/>
      <c r="B39" s="95"/>
      <c r="C39" s="194"/>
      <c r="D39" s="194"/>
      <c r="E39" s="240"/>
      <c r="F39" s="30">
        <v>0</v>
      </c>
      <c r="G39" s="30">
        <v>0</v>
      </c>
      <c r="H39" s="30">
        <v>0</v>
      </c>
      <c r="I39" s="241"/>
      <c r="J39" s="241"/>
      <c r="K39" s="241"/>
      <c r="L39" s="236"/>
    </row>
    <row r="40" spans="1:12" ht="12.75">
      <c r="A40" s="215" t="s">
        <v>174</v>
      </c>
      <c r="B40" s="116" t="s">
        <v>175</v>
      </c>
      <c r="C40" s="68" t="s">
        <v>162</v>
      </c>
      <c r="D40" s="195">
        <v>42940</v>
      </c>
      <c r="E40" s="238">
        <v>103</v>
      </c>
      <c r="F40" s="30">
        <v>30975.29991</v>
      </c>
      <c r="G40" s="30">
        <v>30975.29991</v>
      </c>
      <c r="H40" s="30">
        <v>0</v>
      </c>
      <c r="I40" s="80"/>
      <c r="J40" s="80"/>
      <c r="K40" s="80"/>
      <c r="L40" s="234" t="s">
        <v>176</v>
      </c>
    </row>
    <row r="41" spans="1:12" ht="12.75">
      <c r="A41" s="216"/>
      <c r="B41" s="233"/>
      <c r="C41" s="193"/>
      <c r="D41" s="193"/>
      <c r="E41" s="239"/>
      <c r="F41" s="30">
        <v>0</v>
      </c>
      <c r="G41" s="30">
        <v>0</v>
      </c>
      <c r="H41" s="30">
        <v>0</v>
      </c>
      <c r="I41" s="80"/>
      <c r="J41" s="80"/>
      <c r="K41" s="80"/>
      <c r="L41" s="235"/>
    </row>
    <row r="42" spans="1:12" ht="12.75">
      <c r="A42" s="237"/>
      <c r="B42" s="95"/>
      <c r="C42" s="194"/>
      <c r="D42" s="194"/>
      <c r="E42" s="240"/>
      <c r="F42" s="30">
        <v>0</v>
      </c>
      <c r="G42" s="30">
        <v>0</v>
      </c>
      <c r="H42" s="30">
        <v>0</v>
      </c>
      <c r="I42" s="80"/>
      <c r="J42" s="80"/>
      <c r="K42" s="80"/>
      <c r="L42" s="236"/>
    </row>
    <row r="43" spans="1:12" ht="12.75">
      <c r="A43" s="215" t="s">
        <v>177</v>
      </c>
      <c r="B43" s="116" t="s">
        <v>178</v>
      </c>
      <c r="C43" s="68" t="s">
        <v>162</v>
      </c>
      <c r="D43" s="195">
        <v>42940</v>
      </c>
      <c r="E43" s="238">
        <v>103</v>
      </c>
      <c r="F43" s="30">
        <v>25000</v>
      </c>
      <c r="G43" s="30">
        <v>25000</v>
      </c>
      <c r="H43" s="30">
        <v>0</v>
      </c>
      <c r="I43" s="80"/>
      <c r="J43" s="80"/>
      <c r="K43" s="80"/>
      <c r="L43" s="234" t="s">
        <v>179</v>
      </c>
    </row>
    <row r="44" spans="1:12" ht="12.75">
      <c r="A44" s="216"/>
      <c r="B44" s="233"/>
      <c r="C44" s="193"/>
      <c r="D44" s="193"/>
      <c r="E44" s="239"/>
      <c r="F44" s="30">
        <v>0</v>
      </c>
      <c r="G44" s="30">
        <v>0</v>
      </c>
      <c r="H44" s="30">
        <v>0</v>
      </c>
      <c r="I44" s="80"/>
      <c r="J44" s="80"/>
      <c r="K44" s="80"/>
      <c r="L44" s="235"/>
    </row>
    <row r="45" spans="1:12" ht="12.75">
      <c r="A45" s="237"/>
      <c r="B45" s="95"/>
      <c r="C45" s="194"/>
      <c r="D45" s="194"/>
      <c r="E45" s="240"/>
      <c r="F45" s="30">
        <v>0</v>
      </c>
      <c r="G45" s="30">
        <v>0</v>
      </c>
      <c r="H45" s="30">
        <v>0</v>
      </c>
      <c r="I45" s="80"/>
      <c r="J45" s="80"/>
      <c r="K45" s="80"/>
      <c r="L45" s="236"/>
    </row>
    <row r="46" spans="1:12" ht="12.75">
      <c r="A46" s="215" t="s">
        <v>180</v>
      </c>
      <c r="B46" s="116" t="s">
        <v>181</v>
      </c>
      <c r="C46" s="68" t="s">
        <v>165</v>
      </c>
      <c r="D46" s="195">
        <v>42972</v>
      </c>
      <c r="E46" s="238">
        <v>103</v>
      </c>
      <c r="F46" s="30">
        <v>40038.42935</v>
      </c>
      <c r="G46" s="30">
        <v>19749.31097</v>
      </c>
      <c r="H46" s="30">
        <v>0</v>
      </c>
      <c r="I46" s="80"/>
      <c r="J46" s="80"/>
      <c r="K46" s="80"/>
      <c r="L46" s="234" t="s">
        <v>182</v>
      </c>
    </row>
    <row r="47" spans="1:12" ht="12.75">
      <c r="A47" s="216"/>
      <c r="B47" s="233"/>
      <c r="C47" s="193"/>
      <c r="D47" s="193"/>
      <c r="E47" s="239"/>
      <c r="F47" s="30">
        <v>0</v>
      </c>
      <c r="G47" s="30">
        <v>0</v>
      </c>
      <c r="H47" s="30">
        <v>0</v>
      </c>
      <c r="I47" s="80"/>
      <c r="J47" s="80"/>
      <c r="K47" s="80"/>
      <c r="L47" s="235"/>
    </row>
    <row r="48" spans="1:12" ht="12.75">
      <c r="A48" s="237"/>
      <c r="B48" s="95"/>
      <c r="C48" s="194"/>
      <c r="D48" s="194"/>
      <c r="E48" s="240"/>
      <c r="F48" s="30">
        <v>0</v>
      </c>
      <c r="G48" s="30">
        <v>0</v>
      </c>
      <c r="H48" s="30">
        <v>0</v>
      </c>
      <c r="I48" s="80"/>
      <c r="J48" s="80"/>
      <c r="K48" s="80"/>
      <c r="L48" s="236"/>
    </row>
    <row r="49" spans="1:12" ht="12.75">
      <c r="A49" s="215" t="s">
        <v>183</v>
      </c>
      <c r="B49" s="116" t="s">
        <v>184</v>
      </c>
      <c r="C49" s="68" t="s">
        <v>162</v>
      </c>
      <c r="D49" s="195">
        <v>42971</v>
      </c>
      <c r="E49" s="238">
        <v>103</v>
      </c>
      <c r="F49" s="30">
        <v>11800</v>
      </c>
      <c r="G49" s="30">
        <v>11800</v>
      </c>
      <c r="H49" s="30">
        <v>0</v>
      </c>
      <c r="I49" s="80"/>
      <c r="J49" s="80"/>
      <c r="K49" s="80"/>
      <c r="L49" s="234" t="s">
        <v>185</v>
      </c>
    </row>
    <row r="50" spans="1:12" ht="12.75">
      <c r="A50" s="216"/>
      <c r="B50" s="233"/>
      <c r="C50" s="193"/>
      <c r="D50" s="193"/>
      <c r="E50" s="239"/>
      <c r="F50" s="30">
        <v>0</v>
      </c>
      <c r="G50" s="30">
        <v>0</v>
      </c>
      <c r="H50" s="30">
        <v>0</v>
      </c>
      <c r="I50" s="80"/>
      <c r="J50" s="80"/>
      <c r="K50" s="80"/>
      <c r="L50" s="235"/>
    </row>
    <row r="51" spans="1:12" ht="12.75">
      <c r="A51" s="237"/>
      <c r="B51" s="95"/>
      <c r="C51" s="194"/>
      <c r="D51" s="194"/>
      <c r="E51" s="240"/>
      <c r="F51" s="30">
        <v>0</v>
      </c>
      <c r="G51" s="30">
        <v>0</v>
      </c>
      <c r="H51" s="30">
        <v>0</v>
      </c>
      <c r="I51" s="80"/>
      <c r="J51" s="80"/>
      <c r="K51" s="80"/>
      <c r="L51" s="236"/>
    </row>
    <row r="52" spans="1:12" ht="12.75">
      <c r="A52" s="11"/>
      <c r="B52" s="56" t="s">
        <v>88</v>
      </c>
      <c r="C52" s="56"/>
      <c r="D52" s="56"/>
      <c r="E52" s="56"/>
      <c r="F52" s="30"/>
      <c r="G52" s="30">
        <f>G15-G36-G19</f>
        <v>24952.83778</v>
      </c>
      <c r="H52" s="30"/>
      <c r="I52" s="13"/>
      <c r="J52" s="13"/>
      <c r="K52" s="13"/>
      <c r="L52" s="13"/>
    </row>
    <row r="53" spans="1:12" ht="12.75">
      <c r="A53" s="12"/>
      <c r="B53" s="9"/>
      <c r="C53" s="11"/>
      <c r="D53" s="11"/>
      <c r="E53" s="11"/>
      <c r="F53" s="29"/>
      <c r="G53" s="29"/>
      <c r="H53" s="29"/>
      <c r="I53" s="13"/>
      <c r="J53" s="13"/>
      <c r="K53" s="13"/>
      <c r="L53" s="14"/>
    </row>
    <row r="54" spans="1:12" ht="12.75" customHeight="1">
      <c r="A54" s="91"/>
      <c r="B54" s="136" t="s">
        <v>18</v>
      </c>
      <c r="C54" s="137"/>
      <c r="D54" s="138"/>
      <c r="E54" s="56" t="s">
        <v>38</v>
      </c>
      <c r="F54" s="29">
        <f aca="true" t="shared" si="1" ref="F54:H57">F58+F62+F66+F70+F74+F78</f>
        <v>0</v>
      </c>
      <c r="G54" s="29">
        <f t="shared" si="1"/>
        <v>0</v>
      </c>
      <c r="H54" s="29">
        <f t="shared" si="1"/>
        <v>0</v>
      </c>
      <c r="I54" s="56"/>
      <c r="J54" s="56"/>
      <c r="K54" s="56"/>
      <c r="L54" s="56"/>
    </row>
    <row r="55" spans="1:12" ht="12.75">
      <c r="A55" s="92"/>
      <c r="B55" s="139"/>
      <c r="C55" s="140"/>
      <c r="D55" s="141"/>
      <c r="E55" s="56"/>
      <c r="F55" s="29">
        <f t="shared" si="1"/>
        <v>0</v>
      </c>
      <c r="G55" s="29">
        <f t="shared" si="1"/>
        <v>0</v>
      </c>
      <c r="H55" s="29">
        <f t="shared" si="1"/>
        <v>0</v>
      </c>
      <c r="I55" s="56"/>
      <c r="J55" s="56"/>
      <c r="K55" s="56"/>
      <c r="L55" s="56"/>
    </row>
    <row r="56" spans="1:12" ht="12.75">
      <c r="A56" s="92"/>
      <c r="B56" s="142"/>
      <c r="C56" s="143"/>
      <c r="D56" s="144"/>
      <c r="E56" s="56"/>
      <c r="F56" s="29">
        <f t="shared" si="1"/>
        <v>11913400</v>
      </c>
      <c r="G56" s="29">
        <f t="shared" si="1"/>
        <v>1498700</v>
      </c>
      <c r="H56" s="29">
        <f t="shared" si="1"/>
        <v>72770</v>
      </c>
      <c r="I56" s="56"/>
      <c r="J56" s="56"/>
      <c r="K56" s="56"/>
      <c r="L56" s="56"/>
    </row>
    <row r="57" spans="1:12" ht="12.75">
      <c r="A57" s="134"/>
      <c r="B57" s="131" t="s">
        <v>17</v>
      </c>
      <c r="C57" s="132"/>
      <c r="D57" s="133"/>
      <c r="E57" s="11"/>
      <c r="F57" s="29">
        <f t="shared" si="1"/>
        <v>11913400</v>
      </c>
      <c r="G57" s="29">
        <f t="shared" si="1"/>
        <v>1498700</v>
      </c>
      <c r="H57" s="29">
        <f t="shared" si="1"/>
        <v>72770</v>
      </c>
      <c r="I57" s="56"/>
      <c r="J57" s="56"/>
      <c r="K57" s="56"/>
      <c r="L57" s="56"/>
    </row>
    <row r="58" spans="1:12" ht="14.25" customHeight="1">
      <c r="A58" s="102" t="s">
        <v>48</v>
      </c>
      <c r="B58" s="93" t="s">
        <v>49</v>
      </c>
      <c r="C58" s="68"/>
      <c r="D58" s="68"/>
      <c r="E58" s="68" t="s">
        <v>38</v>
      </c>
      <c r="F58" s="37">
        <v>0</v>
      </c>
      <c r="G58" s="38">
        <v>0</v>
      </c>
      <c r="H58" s="38">
        <v>0</v>
      </c>
      <c r="I58" s="88"/>
      <c r="J58" s="97"/>
      <c r="K58" s="97"/>
      <c r="L58" s="93" t="s">
        <v>188</v>
      </c>
    </row>
    <row r="59" spans="1:12" ht="14.25" customHeight="1">
      <c r="A59" s="103"/>
      <c r="B59" s="94"/>
      <c r="C59" s="69"/>
      <c r="D59" s="69"/>
      <c r="E59" s="69"/>
      <c r="F59" s="37">
        <v>0</v>
      </c>
      <c r="G59" s="38">
        <v>0</v>
      </c>
      <c r="H59" s="38">
        <v>0</v>
      </c>
      <c r="I59" s="89"/>
      <c r="J59" s="98"/>
      <c r="K59" s="98"/>
      <c r="L59" s="94"/>
    </row>
    <row r="60" spans="1:12" ht="14.25" customHeight="1">
      <c r="A60" s="103"/>
      <c r="B60" s="94"/>
      <c r="C60" s="69"/>
      <c r="D60" s="69"/>
      <c r="E60" s="69"/>
      <c r="F60" s="39">
        <v>4619600</v>
      </c>
      <c r="G60" s="40">
        <v>630900</v>
      </c>
      <c r="H60" s="40">
        <f>H61</f>
        <v>14528.9</v>
      </c>
      <c r="I60" s="88"/>
      <c r="J60" s="98"/>
      <c r="K60" s="98"/>
      <c r="L60" s="94"/>
    </row>
    <row r="61" spans="1:12" ht="14.25" customHeight="1">
      <c r="A61" s="104"/>
      <c r="B61" s="118"/>
      <c r="C61" s="70"/>
      <c r="D61" s="70"/>
      <c r="E61" s="70"/>
      <c r="F61" s="31">
        <f>F58+F59+F60</f>
        <v>4619600</v>
      </c>
      <c r="G61" s="31">
        <v>630900</v>
      </c>
      <c r="H61" s="31">
        <v>14528.9</v>
      </c>
      <c r="I61" s="89"/>
      <c r="J61" s="99"/>
      <c r="K61" s="99"/>
      <c r="L61" s="118"/>
    </row>
    <row r="62" spans="1:12" ht="39" customHeight="1">
      <c r="A62" s="68" t="s">
        <v>50</v>
      </c>
      <c r="B62" s="116" t="s">
        <v>51</v>
      </c>
      <c r="C62" s="119"/>
      <c r="D62" s="68"/>
      <c r="E62" s="68" t="s">
        <v>38</v>
      </c>
      <c r="F62" s="41">
        <v>0</v>
      </c>
      <c r="G62" s="38">
        <v>0</v>
      </c>
      <c r="H62" s="38">
        <v>0</v>
      </c>
      <c r="I62" s="100"/>
      <c r="J62" s="97"/>
      <c r="K62" s="97"/>
      <c r="L62" s="93" t="s">
        <v>189</v>
      </c>
    </row>
    <row r="63" spans="1:12" ht="39" customHeight="1">
      <c r="A63" s="69"/>
      <c r="B63" s="117"/>
      <c r="C63" s="120"/>
      <c r="D63" s="69"/>
      <c r="E63" s="69"/>
      <c r="F63" s="37">
        <v>0</v>
      </c>
      <c r="G63" s="38">
        <v>0</v>
      </c>
      <c r="H63" s="38">
        <v>0</v>
      </c>
      <c r="I63" s="100"/>
      <c r="J63" s="98"/>
      <c r="K63" s="98"/>
      <c r="L63" s="94"/>
    </row>
    <row r="64" spans="1:12" ht="39" customHeight="1">
      <c r="A64" s="69"/>
      <c r="B64" s="117"/>
      <c r="C64" s="120"/>
      <c r="D64" s="69"/>
      <c r="E64" s="69"/>
      <c r="F64" s="40">
        <v>881100</v>
      </c>
      <c r="G64" s="40">
        <v>72600</v>
      </c>
      <c r="H64" s="40">
        <f>H65</f>
        <v>2309</v>
      </c>
      <c r="I64" s="88"/>
      <c r="J64" s="98"/>
      <c r="K64" s="98"/>
      <c r="L64" s="94"/>
    </row>
    <row r="65" spans="1:12" ht="39" customHeight="1">
      <c r="A65" s="70"/>
      <c r="B65" s="118"/>
      <c r="C65" s="121"/>
      <c r="D65" s="70"/>
      <c r="E65" s="70"/>
      <c r="F65" s="42">
        <f>F62+F63+F64</f>
        <v>881100</v>
      </c>
      <c r="G65" s="42">
        <v>72600</v>
      </c>
      <c r="H65" s="31">
        <v>2309</v>
      </c>
      <c r="I65" s="89"/>
      <c r="J65" s="99"/>
      <c r="K65" s="99"/>
      <c r="L65" s="96"/>
    </row>
    <row r="66" spans="1:12" ht="39" customHeight="1">
      <c r="A66" s="102" t="s">
        <v>52</v>
      </c>
      <c r="B66" s="93" t="s">
        <v>16</v>
      </c>
      <c r="C66" s="119"/>
      <c r="D66" s="68"/>
      <c r="E66" s="58" t="s">
        <v>38</v>
      </c>
      <c r="F66" s="38">
        <v>0</v>
      </c>
      <c r="G66" s="38">
        <v>0</v>
      </c>
      <c r="H66" s="38">
        <v>0</v>
      </c>
      <c r="I66" s="100"/>
      <c r="J66" s="97"/>
      <c r="K66" s="97"/>
      <c r="L66" s="93" t="s">
        <v>190</v>
      </c>
    </row>
    <row r="67" spans="1:12" ht="39" customHeight="1">
      <c r="A67" s="103"/>
      <c r="B67" s="94"/>
      <c r="C67" s="120"/>
      <c r="D67" s="69"/>
      <c r="E67" s="58"/>
      <c r="F67" s="38">
        <v>0</v>
      </c>
      <c r="G67" s="38">
        <v>0</v>
      </c>
      <c r="H67" s="38">
        <v>0</v>
      </c>
      <c r="I67" s="100"/>
      <c r="J67" s="98"/>
      <c r="K67" s="98"/>
      <c r="L67" s="94"/>
    </row>
    <row r="68" spans="1:12" ht="39" customHeight="1">
      <c r="A68" s="103"/>
      <c r="B68" s="94"/>
      <c r="C68" s="120"/>
      <c r="D68" s="69"/>
      <c r="E68" s="68"/>
      <c r="F68" s="38">
        <v>944800</v>
      </c>
      <c r="G68" s="38">
        <v>101700</v>
      </c>
      <c r="H68" s="38">
        <v>8348.5</v>
      </c>
      <c r="I68" s="88"/>
      <c r="J68" s="98"/>
      <c r="K68" s="98"/>
      <c r="L68" s="94"/>
    </row>
    <row r="69" spans="1:12" ht="39" customHeight="1">
      <c r="A69" s="104"/>
      <c r="B69" s="95"/>
      <c r="C69" s="121"/>
      <c r="D69" s="70"/>
      <c r="E69" s="18"/>
      <c r="F69" s="42">
        <f>F66+F67+F68</f>
        <v>944800</v>
      </c>
      <c r="G69" s="42">
        <v>101700</v>
      </c>
      <c r="H69" s="31">
        <v>8348.5</v>
      </c>
      <c r="I69" s="89"/>
      <c r="J69" s="99"/>
      <c r="K69" s="99"/>
      <c r="L69" s="96"/>
    </row>
    <row r="70" spans="1:12" ht="30" customHeight="1">
      <c r="A70" s="102" t="s">
        <v>53</v>
      </c>
      <c r="B70" s="93" t="s">
        <v>54</v>
      </c>
      <c r="C70" s="252"/>
      <c r="D70" s="58"/>
      <c r="E70" s="68" t="s">
        <v>38</v>
      </c>
      <c r="F70" s="37">
        <v>0</v>
      </c>
      <c r="G70" s="38">
        <v>0</v>
      </c>
      <c r="H70" s="38">
        <v>0</v>
      </c>
      <c r="I70" s="100"/>
      <c r="J70" s="97"/>
      <c r="K70" s="97"/>
      <c r="L70" s="93" t="s">
        <v>191</v>
      </c>
    </row>
    <row r="71" spans="1:12" ht="30" customHeight="1">
      <c r="A71" s="103"/>
      <c r="B71" s="94"/>
      <c r="C71" s="252"/>
      <c r="D71" s="58"/>
      <c r="E71" s="69"/>
      <c r="F71" s="37">
        <v>0</v>
      </c>
      <c r="G71" s="38">
        <v>0</v>
      </c>
      <c r="H71" s="38">
        <v>0</v>
      </c>
      <c r="I71" s="100"/>
      <c r="J71" s="98"/>
      <c r="K71" s="98"/>
      <c r="L71" s="94"/>
    </row>
    <row r="72" spans="1:12" ht="30" customHeight="1">
      <c r="A72" s="103"/>
      <c r="B72" s="94"/>
      <c r="C72" s="119"/>
      <c r="D72" s="68"/>
      <c r="E72" s="69"/>
      <c r="F72" s="37">
        <v>1125900</v>
      </c>
      <c r="G72" s="38">
        <v>122900</v>
      </c>
      <c r="H72" s="38">
        <f>H73</f>
        <v>9077.7</v>
      </c>
      <c r="I72" s="88"/>
      <c r="J72" s="98"/>
      <c r="K72" s="98"/>
      <c r="L72" s="94"/>
    </row>
    <row r="73" spans="1:12" ht="30" customHeight="1">
      <c r="A73" s="104"/>
      <c r="B73" s="95"/>
      <c r="C73" s="19"/>
      <c r="D73" s="20"/>
      <c r="E73" s="70"/>
      <c r="F73" s="42">
        <f>F70+F71+F72</f>
        <v>1125900</v>
      </c>
      <c r="G73" s="42">
        <v>122900</v>
      </c>
      <c r="H73" s="31">
        <v>9077.7</v>
      </c>
      <c r="I73" s="89"/>
      <c r="J73" s="99"/>
      <c r="K73" s="99"/>
      <c r="L73" s="96"/>
    </row>
    <row r="74" spans="1:12" ht="20.25" customHeight="1">
      <c r="A74" s="102" t="s">
        <v>55</v>
      </c>
      <c r="B74" s="93" t="s">
        <v>56</v>
      </c>
      <c r="C74" s="119"/>
      <c r="D74" s="68"/>
      <c r="E74" s="68" t="s">
        <v>38</v>
      </c>
      <c r="F74" s="38">
        <v>0</v>
      </c>
      <c r="G74" s="38">
        <v>0</v>
      </c>
      <c r="H74" s="38">
        <v>0</v>
      </c>
      <c r="I74" s="101"/>
      <c r="J74" s="97"/>
      <c r="K74" s="97"/>
      <c r="L74" s="93" t="s">
        <v>192</v>
      </c>
    </row>
    <row r="75" spans="1:12" ht="20.25" customHeight="1">
      <c r="A75" s="103"/>
      <c r="B75" s="94"/>
      <c r="C75" s="120"/>
      <c r="D75" s="69"/>
      <c r="E75" s="69"/>
      <c r="F75" s="38">
        <v>0</v>
      </c>
      <c r="G75" s="38">
        <v>0</v>
      </c>
      <c r="H75" s="38">
        <v>0</v>
      </c>
      <c r="I75" s="89"/>
      <c r="J75" s="98"/>
      <c r="K75" s="98"/>
      <c r="L75" s="94"/>
    </row>
    <row r="76" spans="1:12" ht="20.25" customHeight="1">
      <c r="A76" s="103"/>
      <c r="B76" s="94"/>
      <c r="C76" s="120"/>
      <c r="D76" s="69"/>
      <c r="E76" s="69"/>
      <c r="F76" s="38">
        <v>511600</v>
      </c>
      <c r="G76" s="38">
        <v>55800</v>
      </c>
      <c r="H76" s="38">
        <f>H77</f>
        <v>5187.5</v>
      </c>
      <c r="I76" s="88"/>
      <c r="J76" s="98"/>
      <c r="K76" s="98"/>
      <c r="L76" s="94"/>
    </row>
    <row r="77" spans="1:12" ht="20.25" customHeight="1">
      <c r="A77" s="104"/>
      <c r="B77" s="95"/>
      <c r="C77" s="121"/>
      <c r="D77" s="70"/>
      <c r="E77" s="70"/>
      <c r="F77" s="42">
        <f>F74+F75+F76</f>
        <v>511600</v>
      </c>
      <c r="G77" s="42">
        <v>55800</v>
      </c>
      <c r="H77" s="31">
        <v>5187.5</v>
      </c>
      <c r="I77" s="89"/>
      <c r="J77" s="99"/>
      <c r="K77" s="99"/>
      <c r="L77" s="96"/>
    </row>
    <row r="78" spans="1:12" ht="50.25" customHeight="1">
      <c r="A78" s="102" t="s">
        <v>57</v>
      </c>
      <c r="B78" s="93" t="s">
        <v>58</v>
      </c>
      <c r="C78" s="119"/>
      <c r="D78" s="68"/>
      <c r="E78" s="68" t="s">
        <v>38</v>
      </c>
      <c r="F78" s="43">
        <v>0</v>
      </c>
      <c r="G78" s="44">
        <v>0</v>
      </c>
      <c r="H78" s="44">
        <v>0</v>
      </c>
      <c r="I78" s="25"/>
      <c r="J78" s="24"/>
      <c r="K78" s="24"/>
      <c r="L78" s="253" t="s">
        <v>193</v>
      </c>
    </row>
    <row r="79" spans="1:12" ht="50.25" customHeight="1">
      <c r="A79" s="103"/>
      <c r="B79" s="94"/>
      <c r="C79" s="120"/>
      <c r="D79" s="69"/>
      <c r="E79" s="69"/>
      <c r="F79" s="37">
        <v>0</v>
      </c>
      <c r="G79" s="38">
        <v>0</v>
      </c>
      <c r="H79" s="38">
        <v>0</v>
      </c>
      <c r="I79" s="25"/>
      <c r="J79" s="24"/>
      <c r="K79" s="24"/>
      <c r="L79" s="253"/>
    </row>
    <row r="80" spans="1:12" ht="50.25" customHeight="1">
      <c r="A80" s="103"/>
      <c r="B80" s="94"/>
      <c r="C80" s="120"/>
      <c r="D80" s="69"/>
      <c r="E80" s="69"/>
      <c r="F80" s="38">
        <v>3830400</v>
      </c>
      <c r="G80" s="38">
        <f>G81</f>
        <v>514800</v>
      </c>
      <c r="H80" s="38">
        <f>H81</f>
        <v>33318.4</v>
      </c>
      <c r="I80" s="25"/>
      <c r="J80" s="24"/>
      <c r="K80" s="24"/>
      <c r="L80" s="253"/>
    </row>
    <row r="81" spans="1:12" ht="50.25" customHeight="1">
      <c r="A81" s="104"/>
      <c r="B81" s="95"/>
      <c r="C81" s="121"/>
      <c r="D81" s="70"/>
      <c r="E81" s="70"/>
      <c r="F81" s="38">
        <f>F78+F79+F80</f>
        <v>3830400</v>
      </c>
      <c r="G81" s="38">
        <v>514800</v>
      </c>
      <c r="H81" s="38">
        <v>33318.4</v>
      </c>
      <c r="I81" s="25"/>
      <c r="J81" s="24"/>
      <c r="K81" s="24"/>
      <c r="L81" s="253"/>
    </row>
    <row r="82" spans="1:12" ht="12.75" customHeight="1">
      <c r="A82" s="174" t="s">
        <v>25</v>
      </c>
      <c r="B82" s="162" t="s">
        <v>194</v>
      </c>
      <c r="C82" s="163"/>
      <c r="D82" s="164"/>
      <c r="E82" s="174" t="s">
        <v>195</v>
      </c>
      <c r="F82" s="45">
        <v>5399000</v>
      </c>
      <c r="G82" s="45">
        <v>472256.1</v>
      </c>
      <c r="H82" s="45">
        <v>276048.3</v>
      </c>
      <c r="I82" s="243" t="s">
        <v>25</v>
      </c>
      <c r="J82" s="244"/>
      <c r="K82" s="244"/>
      <c r="L82" s="245"/>
    </row>
    <row r="83" spans="1:12" ht="12.75" customHeight="1">
      <c r="A83" s="175"/>
      <c r="B83" s="165" t="s">
        <v>25</v>
      </c>
      <c r="C83" s="166" t="s">
        <v>25</v>
      </c>
      <c r="D83" s="167" t="s">
        <v>25</v>
      </c>
      <c r="E83" s="175"/>
      <c r="F83" s="45">
        <v>0</v>
      </c>
      <c r="G83" s="45">
        <v>0</v>
      </c>
      <c r="H83" s="45">
        <v>0</v>
      </c>
      <c r="I83" s="246"/>
      <c r="J83" s="247"/>
      <c r="K83" s="247"/>
      <c r="L83" s="248"/>
    </row>
    <row r="84" spans="1:12" ht="12.75" customHeight="1">
      <c r="A84" s="175"/>
      <c r="B84" s="168" t="s">
        <v>25</v>
      </c>
      <c r="C84" s="169" t="s">
        <v>25</v>
      </c>
      <c r="D84" s="170" t="s">
        <v>25</v>
      </c>
      <c r="E84" s="175"/>
      <c r="F84" s="45">
        <v>0</v>
      </c>
      <c r="G84" s="45">
        <v>0</v>
      </c>
      <c r="H84" s="45">
        <v>0</v>
      </c>
      <c r="I84" s="246"/>
      <c r="J84" s="247"/>
      <c r="K84" s="247"/>
      <c r="L84" s="248"/>
    </row>
    <row r="85" spans="1:12" ht="12.75" customHeight="1">
      <c r="A85" s="242"/>
      <c r="B85" s="171" t="s">
        <v>196</v>
      </c>
      <c r="C85" s="172"/>
      <c r="D85" s="173"/>
      <c r="E85" s="175"/>
      <c r="F85" s="45">
        <v>5399000</v>
      </c>
      <c r="G85" s="45">
        <v>472256.1</v>
      </c>
      <c r="H85" s="45">
        <v>276048.3</v>
      </c>
      <c r="I85" s="249"/>
      <c r="J85" s="250"/>
      <c r="K85" s="250"/>
      <c r="L85" s="251"/>
    </row>
    <row r="86" spans="1:12" ht="12.75" customHeight="1">
      <c r="A86" s="174" t="s">
        <v>11</v>
      </c>
      <c r="B86" s="162" t="s">
        <v>89</v>
      </c>
      <c r="C86" s="163"/>
      <c r="D86" s="164"/>
      <c r="E86" s="175"/>
      <c r="F86" s="45">
        <v>5399000</v>
      </c>
      <c r="G86" s="45">
        <v>472256.1</v>
      </c>
      <c r="H86" s="45">
        <v>276048.3</v>
      </c>
      <c r="I86" s="243" t="s">
        <v>25</v>
      </c>
      <c r="J86" s="244"/>
      <c r="K86" s="244"/>
      <c r="L86" s="245"/>
    </row>
    <row r="87" spans="1:12" ht="12.75" customHeight="1">
      <c r="A87" s="175" t="s">
        <v>11</v>
      </c>
      <c r="B87" s="165"/>
      <c r="C87" s="166"/>
      <c r="D87" s="167"/>
      <c r="E87" s="175"/>
      <c r="F87" s="45">
        <v>0</v>
      </c>
      <c r="G87" s="45">
        <v>0</v>
      </c>
      <c r="H87" s="45">
        <v>0</v>
      </c>
      <c r="I87" s="246"/>
      <c r="J87" s="247"/>
      <c r="K87" s="247"/>
      <c r="L87" s="248"/>
    </row>
    <row r="88" spans="1:12" ht="12.75" customHeight="1">
      <c r="A88" s="175" t="s">
        <v>11</v>
      </c>
      <c r="B88" s="168"/>
      <c r="C88" s="169"/>
      <c r="D88" s="170"/>
      <c r="E88" s="175"/>
      <c r="F88" s="45">
        <v>0</v>
      </c>
      <c r="G88" s="45">
        <v>0</v>
      </c>
      <c r="H88" s="45">
        <v>0</v>
      </c>
      <c r="I88" s="246"/>
      <c r="J88" s="247"/>
      <c r="K88" s="247"/>
      <c r="L88" s="248"/>
    </row>
    <row r="89" spans="1:12" ht="12.75" customHeight="1">
      <c r="A89" s="46" t="s">
        <v>25</v>
      </c>
      <c r="B89" s="171" t="s">
        <v>36</v>
      </c>
      <c r="C89" s="172"/>
      <c r="D89" s="173"/>
      <c r="E89" s="242"/>
      <c r="F89" s="45">
        <v>5399000</v>
      </c>
      <c r="G89" s="45">
        <v>472256.1</v>
      </c>
      <c r="H89" s="45">
        <v>276048.3</v>
      </c>
      <c r="I89" s="249"/>
      <c r="J89" s="250"/>
      <c r="K89" s="250"/>
      <c r="L89" s="251"/>
    </row>
    <row r="90" spans="1:12" ht="12.75" customHeight="1">
      <c r="A90" s="174" t="s">
        <v>90</v>
      </c>
      <c r="B90" s="162" t="s">
        <v>91</v>
      </c>
      <c r="C90" s="163"/>
      <c r="D90" s="164"/>
      <c r="E90" s="174">
        <v>108</v>
      </c>
      <c r="F90" s="45">
        <v>3462200</v>
      </c>
      <c r="G90" s="45">
        <v>326950.9</v>
      </c>
      <c r="H90" s="45">
        <v>190674</v>
      </c>
      <c r="I90" s="243" t="s">
        <v>25</v>
      </c>
      <c r="J90" s="244"/>
      <c r="K90" s="244"/>
      <c r="L90" s="245"/>
    </row>
    <row r="91" spans="1:12" ht="12.75" customHeight="1">
      <c r="A91" s="175" t="s">
        <v>90</v>
      </c>
      <c r="B91" s="165"/>
      <c r="C91" s="166"/>
      <c r="D91" s="167"/>
      <c r="E91" s="175"/>
      <c r="F91" s="45">
        <v>0</v>
      </c>
      <c r="G91" s="45">
        <v>0</v>
      </c>
      <c r="H91" s="45">
        <v>0</v>
      </c>
      <c r="I91" s="246"/>
      <c r="J91" s="247"/>
      <c r="K91" s="247"/>
      <c r="L91" s="248"/>
    </row>
    <row r="92" spans="1:12" ht="12.75" customHeight="1">
      <c r="A92" s="175" t="s">
        <v>90</v>
      </c>
      <c r="B92" s="168"/>
      <c r="C92" s="169"/>
      <c r="D92" s="170"/>
      <c r="E92" s="175"/>
      <c r="F92" s="45">
        <v>0</v>
      </c>
      <c r="G92" s="45">
        <v>0</v>
      </c>
      <c r="H92" s="45">
        <v>0</v>
      </c>
      <c r="I92" s="246"/>
      <c r="J92" s="247"/>
      <c r="K92" s="247"/>
      <c r="L92" s="248"/>
    </row>
    <row r="93" spans="1:12" ht="12.75" customHeight="1">
      <c r="A93" s="46" t="s">
        <v>25</v>
      </c>
      <c r="B93" s="171" t="s">
        <v>36</v>
      </c>
      <c r="C93" s="172"/>
      <c r="D93" s="173"/>
      <c r="E93" s="242"/>
      <c r="F93" s="45">
        <v>3462200</v>
      </c>
      <c r="G93" s="45">
        <v>326950.9</v>
      </c>
      <c r="H93" s="45">
        <v>190674</v>
      </c>
      <c r="I93" s="249"/>
      <c r="J93" s="250"/>
      <c r="K93" s="250"/>
      <c r="L93" s="251"/>
    </row>
    <row r="94" spans="1:12" ht="60" customHeight="1">
      <c r="A94" s="112" t="s">
        <v>25</v>
      </c>
      <c r="B94" s="152" t="s">
        <v>92</v>
      </c>
      <c r="C94" s="155" t="s">
        <v>93</v>
      </c>
      <c r="D94" s="155" t="s">
        <v>94</v>
      </c>
      <c r="E94" s="112" t="s">
        <v>195</v>
      </c>
      <c r="F94" s="47">
        <v>9000</v>
      </c>
      <c r="G94" s="47">
        <v>3600</v>
      </c>
      <c r="H94" s="47">
        <v>3600</v>
      </c>
      <c r="I94" s="110"/>
      <c r="J94" s="110" t="s">
        <v>25</v>
      </c>
      <c r="K94" s="110" t="s">
        <v>25</v>
      </c>
      <c r="L94" s="159" t="s">
        <v>198</v>
      </c>
    </row>
    <row r="95" spans="1:12" ht="60" customHeight="1">
      <c r="A95" s="113" t="s">
        <v>25</v>
      </c>
      <c r="B95" s="153" t="s">
        <v>25</v>
      </c>
      <c r="C95" s="156" t="s">
        <v>93</v>
      </c>
      <c r="D95" s="156" t="s">
        <v>94</v>
      </c>
      <c r="E95" s="113" t="s">
        <v>197</v>
      </c>
      <c r="F95" s="47">
        <v>0</v>
      </c>
      <c r="G95" s="47">
        <v>0</v>
      </c>
      <c r="H95" s="47">
        <v>0</v>
      </c>
      <c r="I95" s="111" t="s">
        <v>25</v>
      </c>
      <c r="J95" s="158" t="s">
        <v>25</v>
      </c>
      <c r="K95" s="158" t="s">
        <v>25</v>
      </c>
      <c r="L95" s="160" t="s">
        <v>198</v>
      </c>
    </row>
    <row r="96" spans="1:12" ht="60" customHeight="1">
      <c r="A96" s="114" t="s">
        <v>25</v>
      </c>
      <c r="B96" s="154" t="s">
        <v>25</v>
      </c>
      <c r="C96" s="157" t="s">
        <v>93</v>
      </c>
      <c r="D96" s="157" t="s">
        <v>94</v>
      </c>
      <c r="E96" s="114" t="s">
        <v>197</v>
      </c>
      <c r="F96" s="47">
        <v>0</v>
      </c>
      <c r="G96" s="47">
        <v>0</v>
      </c>
      <c r="H96" s="47">
        <v>0</v>
      </c>
      <c r="I96" s="48" t="s">
        <v>25</v>
      </c>
      <c r="J96" s="111" t="s">
        <v>25</v>
      </c>
      <c r="K96" s="111" t="s">
        <v>25</v>
      </c>
      <c r="L96" s="161" t="s">
        <v>198</v>
      </c>
    </row>
    <row r="97" spans="1:12" ht="60" customHeight="1">
      <c r="A97" s="112" t="s">
        <v>25</v>
      </c>
      <c r="B97" s="152" t="s">
        <v>95</v>
      </c>
      <c r="C97" s="155" t="s">
        <v>93</v>
      </c>
      <c r="D97" s="155" t="s">
        <v>94</v>
      </c>
      <c r="E97" s="112" t="s">
        <v>195</v>
      </c>
      <c r="F97" s="47">
        <v>12100</v>
      </c>
      <c r="G97" s="47">
        <v>5445</v>
      </c>
      <c r="H97" s="47">
        <v>0</v>
      </c>
      <c r="I97" s="110" t="s">
        <v>25</v>
      </c>
      <c r="J97" s="110" t="s">
        <v>25</v>
      </c>
      <c r="K97" s="110" t="s">
        <v>25</v>
      </c>
      <c r="L97" s="159" t="s">
        <v>160</v>
      </c>
    </row>
    <row r="98" spans="1:12" ht="60" customHeight="1">
      <c r="A98" s="113" t="s">
        <v>25</v>
      </c>
      <c r="B98" s="153" t="s">
        <v>25</v>
      </c>
      <c r="C98" s="156" t="s">
        <v>93</v>
      </c>
      <c r="D98" s="156" t="s">
        <v>94</v>
      </c>
      <c r="E98" s="113" t="s">
        <v>197</v>
      </c>
      <c r="F98" s="47">
        <v>0</v>
      </c>
      <c r="G98" s="47">
        <v>0</v>
      </c>
      <c r="H98" s="47">
        <v>0</v>
      </c>
      <c r="I98" s="111" t="s">
        <v>25</v>
      </c>
      <c r="J98" s="158" t="s">
        <v>25</v>
      </c>
      <c r="K98" s="158" t="s">
        <v>25</v>
      </c>
      <c r="L98" s="160" t="s">
        <v>160</v>
      </c>
    </row>
    <row r="99" spans="1:12" ht="60" customHeight="1">
      <c r="A99" s="114" t="s">
        <v>25</v>
      </c>
      <c r="B99" s="154" t="s">
        <v>25</v>
      </c>
      <c r="C99" s="157" t="s">
        <v>93</v>
      </c>
      <c r="D99" s="157" t="s">
        <v>94</v>
      </c>
      <c r="E99" s="114" t="s">
        <v>197</v>
      </c>
      <c r="F99" s="47">
        <v>0</v>
      </c>
      <c r="G99" s="47">
        <v>0</v>
      </c>
      <c r="H99" s="47">
        <v>0</v>
      </c>
      <c r="I99" s="48" t="s">
        <v>25</v>
      </c>
      <c r="J99" s="111" t="s">
        <v>25</v>
      </c>
      <c r="K99" s="111" t="s">
        <v>25</v>
      </c>
      <c r="L99" s="161" t="s">
        <v>160</v>
      </c>
    </row>
    <row r="100" spans="1:12" ht="60" customHeight="1">
      <c r="A100" s="112" t="s">
        <v>25</v>
      </c>
      <c r="B100" s="152" t="s">
        <v>96</v>
      </c>
      <c r="C100" s="155" t="s">
        <v>93</v>
      </c>
      <c r="D100" s="155" t="s">
        <v>94</v>
      </c>
      <c r="E100" s="112" t="s">
        <v>195</v>
      </c>
      <c r="F100" s="47">
        <v>13050</v>
      </c>
      <c r="G100" s="47">
        <v>5220</v>
      </c>
      <c r="H100" s="47">
        <v>3262.5</v>
      </c>
      <c r="I100" s="110" t="s">
        <v>25</v>
      </c>
      <c r="J100" s="110" t="s">
        <v>25</v>
      </c>
      <c r="K100" s="110" t="s">
        <v>25</v>
      </c>
      <c r="L100" s="159" t="s">
        <v>160</v>
      </c>
    </row>
    <row r="101" spans="1:12" ht="60" customHeight="1">
      <c r="A101" s="113" t="s">
        <v>25</v>
      </c>
      <c r="B101" s="153" t="s">
        <v>25</v>
      </c>
      <c r="C101" s="156" t="s">
        <v>93</v>
      </c>
      <c r="D101" s="156" t="s">
        <v>94</v>
      </c>
      <c r="E101" s="113" t="s">
        <v>197</v>
      </c>
      <c r="F101" s="47">
        <v>0</v>
      </c>
      <c r="G101" s="47">
        <v>0</v>
      </c>
      <c r="H101" s="47">
        <v>0</v>
      </c>
      <c r="I101" s="111" t="s">
        <v>25</v>
      </c>
      <c r="J101" s="158" t="s">
        <v>25</v>
      </c>
      <c r="K101" s="158" t="s">
        <v>25</v>
      </c>
      <c r="L101" s="160" t="s">
        <v>160</v>
      </c>
    </row>
    <row r="102" spans="1:12" ht="60" customHeight="1">
      <c r="A102" s="114" t="s">
        <v>25</v>
      </c>
      <c r="B102" s="154" t="s">
        <v>25</v>
      </c>
      <c r="C102" s="157" t="s">
        <v>93</v>
      </c>
      <c r="D102" s="157" t="s">
        <v>94</v>
      </c>
      <c r="E102" s="114" t="s">
        <v>197</v>
      </c>
      <c r="F102" s="47">
        <v>0</v>
      </c>
      <c r="G102" s="47">
        <v>0</v>
      </c>
      <c r="H102" s="47">
        <v>0</v>
      </c>
      <c r="I102" s="48" t="s">
        <v>25</v>
      </c>
      <c r="J102" s="111" t="s">
        <v>25</v>
      </c>
      <c r="K102" s="111" t="s">
        <v>25</v>
      </c>
      <c r="L102" s="161" t="s">
        <v>160</v>
      </c>
    </row>
    <row r="103" spans="1:12" ht="60" customHeight="1">
      <c r="A103" s="112" t="s">
        <v>25</v>
      </c>
      <c r="B103" s="152" t="s">
        <v>97</v>
      </c>
      <c r="C103" s="155" t="s">
        <v>93</v>
      </c>
      <c r="D103" s="155" t="s">
        <v>98</v>
      </c>
      <c r="E103" s="112" t="s">
        <v>195</v>
      </c>
      <c r="F103" s="47">
        <v>6700</v>
      </c>
      <c r="G103" s="47">
        <v>2680</v>
      </c>
      <c r="H103" s="47">
        <v>2010</v>
      </c>
      <c r="I103" s="110" t="s">
        <v>25</v>
      </c>
      <c r="J103" s="110" t="s">
        <v>25</v>
      </c>
      <c r="K103" s="110" t="s">
        <v>25</v>
      </c>
      <c r="L103" s="159" t="s">
        <v>160</v>
      </c>
    </row>
    <row r="104" spans="1:12" ht="60" customHeight="1">
      <c r="A104" s="113" t="s">
        <v>25</v>
      </c>
      <c r="B104" s="153" t="s">
        <v>25</v>
      </c>
      <c r="C104" s="156" t="s">
        <v>93</v>
      </c>
      <c r="D104" s="156" t="s">
        <v>98</v>
      </c>
      <c r="E104" s="113" t="s">
        <v>197</v>
      </c>
      <c r="F104" s="47">
        <v>0</v>
      </c>
      <c r="G104" s="47">
        <v>0</v>
      </c>
      <c r="H104" s="47">
        <v>0</v>
      </c>
      <c r="I104" s="111" t="s">
        <v>25</v>
      </c>
      <c r="J104" s="158" t="s">
        <v>25</v>
      </c>
      <c r="K104" s="158" t="s">
        <v>25</v>
      </c>
      <c r="L104" s="160" t="s">
        <v>160</v>
      </c>
    </row>
    <row r="105" spans="1:12" ht="60" customHeight="1">
      <c r="A105" s="114" t="s">
        <v>25</v>
      </c>
      <c r="B105" s="154" t="s">
        <v>25</v>
      </c>
      <c r="C105" s="157" t="s">
        <v>93</v>
      </c>
      <c r="D105" s="157" t="s">
        <v>98</v>
      </c>
      <c r="E105" s="114" t="s">
        <v>197</v>
      </c>
      <c r="F105" s="47">
        <v>0</v>
      </c>
      <c r="G105" s="47">
        <v>0</v>
      </c>
      <c r="H105" s="47">
        <v>0</v>
      </c>
      <c r="I105" s="48" t="s">
        <v>25</v>
      </c>
      <c r="J105" s="111" t="s">
        <v>25</v>
      </c>
      <c r="K105" s="111" t="s">
        <v>25</v>
      </c>
      <c r="L105" s="161" t="s">
        <v>160</v>
      </c>
    </row>
    <row r="106" spans="1:12" ht="60" customHeight="1">
      <c r="A106" s="112" t="s">
        <v>25</v>
      </c>
      <c r="B106" s="152" t="s">
        <v>99</v>
      </c>
      <c r="C106" s="155" t="s">
        <v>93</v>
      </c>
      <c r="D106" s="155" t="s">
        <v>98</v>
      </c>
      <c r="E106" s="112" t="s">
        <v>195</v>
      </c>
      <c r="F106" s="47">
        <v>12650</v>
      </c>
      <c r="G106" s="47">
        <v>6957.5</v>
      </c>
      <c r="H106" s="47">
        <v>6957.5</v>
      </c>
      <c r="I106" s="110" t="s">
        <v>25</v>
      </c>
      <c r="J106" s="110" t="s">
        <v>25</v>
      </c>
      <c r="K106" s="110" t="s">
        <v>25</v>
      </c>
      <c r="L106" s="159" t="s">
        <v>199</v>
      </c>
    </row>
    <row r="107" spans="1:12" ht="60" customHeight="1">
      <c r="A107" s="113" t="s">
        <v>25</v>
      </c>
      <c r="B107" s="153" t="s">
        <v>25</v>
      </c>
      <c r="C107" s="156" t="s">
        <v>93</v>
      </c>
      <c r="D107" s="156" t="s">
        <v>98</v>
      </c>
      <c r="E107" s="113" t="s">
        <v>197</v>
      </c>
      <c r="F107" s="47">
        <v>0</v>
      </c>
      <c r="G107" s="47">
        <v>0</v>
      </c>
      <c r="H107" s="47">
        <v>0</v>
      </c>
      <c r="I107" s="111" t="s">
        <v>25</v>
      </c>
      <c r="J107" s="158" t="s">
        <v>25</v>
      </c>
      <c r="K107" s="158" t="s">
        <v>25</v>
      </c>
      <c r="L107" s="160" t="s">
        <v>199</v>
      </c>
    </row>
    <row r="108" spans="1:12" ht="60" customHeight="1">
      <c r="A108" s="114" t="s">
        <v>25</v>
      </c>
      <c r="B108" s="154" t="s">
        <v>25</v>
      </c>
      <c r="C108" s="157" t="s">
        <v>93</v>
      </c>
      <c r="D108" s="157" t="s">
        <v>98</v>
      </c>
      <c r="E108" s="114" t="s">
        <v>197</v>
      </c>
      <c r="F108" s="47">
        <v>0</v>
      </c>
      <c r="G108" s="47">
        <v>0</v>
      </c>
      <c r="H108" s="47">
        <v>0</v>
      </c>
      <c r="I108" s="48" t="s">
        <v>25</v>
      </c>
      <c r="J108" s="111" t="s">
        <v>25</v>
      </c>
      <c r="K108" s="111" t="s">
        <v>25</v>
      </c>
      <c r="L108" s="161" t="s">
        <v>199</v>
      </c>
    </row>
    <row r="109" spans="1:12" ht="60" customHeight="1">
      <c r="A109" s="112" t="s">
        <v>25</v>
      </c>
      <c r="B109" s="152" t="s">
        <v>100</v>
      </c>
      <c r="C109" s="155" t="s">
        <v>93</v>
      </c>
      <c r="D109" s="155" t="s">
        <v>101</v>
      </c>
      <c r="E109" s="112" t="s">
        <v>195</v>
      </c>
      <c r="F109" s="47">
        <v>10170.1</v>
      </c>
      <c r="G109" s="47">
        <v>8136.1</v>
      </c>
      <c r="H109" s="47">
        <v>8136.1</v>
      </c>
      <c r="I109" s="110" t="s">
        <v>25</v>
      </c>
      <c r="J109" s="110" t="s">
        <v>25</v>
      </c>
      <c r="K109" s="110" t="s">
        <v>25</v>
      </c>
      <c r="L109" s="159" t="s">
        <v>200</v>
      </c>
    </row>
    <row r="110" spans="1:12" ht="60" customHeight="1">
      <c r="A110" s="113" t="s">
        <v>25</v>
      </c>
      <c r="B110" s="153" t="s">
        <v>25</v>
      </c>
      <c r="C110" s="156" t="s">
        <v>93</v>
      </c>
      <c r="D110" s="156" t="s">
        <v>101</v>
      </c>
      <c r="E110" s="113" t="s">
        <v>197</v>
      </c>
      <c r="F110" s="47">
        <v>0</v>
      </c>
      <c r="G110" s="47">
        <v>0</v>
      </c>
      <c r="H110" s="47">
        <v>0</v>
      </c>
      <c r="I110" s="111" t="s">
        <v>25</v>
      </c>
      <c r="J110" s="158" t="s">
        <v>25</v>
      </c>
      <c r="K110" s="158" t="s">
        <v>25</v>
      </c>
      <c r="L110" s="160" t="s">
        <v>200</v>
      </c>
    </row>
    <row r="111" spans="1:12" ht="60" customHeight="1">
      <c r="A111" s="114" t="s">
        <v>25</v>
      </c>
      <c r="B111" s="154" t="s">
        <v>25</v>
      </c>
      <c r="C111" s="157" t="s">
        <v>93</v>
      </c>
      <c r="D111" s="157" t="s">
        <v>101</v>
      </c>
      <c r="E111" s="114" t="s">
        <v>197</v>
      </c>
      <c r="F111" s="47">
        <v>0</v>
      </c>
      <c r="G111" s="47">
        <v>0</v>
      </c>
      <c r="H111" s="47">
        <v>0</v>
      </c>
      <c r="I111" s="48" t="s">
        <v>25</v>
      </c>
      <c r="J111" s="111" t="s">
        <v>25</v>
      </c>
      <c r="K111" s="111" t="s">
        <v>25</v>
      </c>
      <c r="L111" s="161" t="s">
        <v>200</v>
      </c>
    </row>
    <row r="112" spans="1:12" ht="60" customHeight="1">
      <c r="A112" s="112" t="s">
        <v>25</v>
      </c>
      <c r="B112" s="152" t="s">
        <v>102</v>
      </c>
      <c r="C112" s="155" t="s">
        <v>93</v>
      </c>
      <c r="D112" s="155" t="s">
        <v>101</v>
      </c>
      <c r="E112" s="112" t="s">
        <v>195</v>
      </c>
      <c r="F112" s="47">
        <v>14778.4</v>
      </c>
      <c r="G112" s="47">
        <v>7389.2</v>
      </c>
      <c r="H112" s="47">
        <v>5172.4</v>
      </c>
      <c r="I112" s="110" t="s">
        <v>25</v>
      </c>
      <c r="J112" s="110" t="s">
        <v>25</v>
      </c>
      <c r="K112" s="110" t="s">
        <v>25</v>
      </c>
      <c r="L112" s="159" t="s">
        <v>160</v>
      </c>
    </row>
    <row r="113" spans="1:12" ht="60" customHeight="1">
      <c r="A113" s="113" t="s">
        <v>25</v>
      </c>
      <c r="B113" s="153" t="s">
        <v>25</v>
      </c>
      <c r="C113" s="156" t="s">
        <v>93</v>
      </c>
      <c r="D113" s="156" t="s">
        <v>101</v>
      </c>
      <c r="E113" s="113" t="s">
        <v>197</v>
      </c>
      <c r="F113" s="47">
        <v>0</v>
      </c>
      <c r="G113" s="47">
        <v>0</v>
      </c>
      <c r="H113" s="47">
        <v>0</v>
      </c>
      <c r="I113" s="111" t="s">
        <v>25</v>
      </c>
      <c r="J113" s="158" t="s">
        <v>25</v>
      </c>
      <c r="K113" s="158" t="s">
        <v>25</v>
      </c>
      <c r="L113" s="160" t="s">
        <v>160</v>
      </c>
    </row>
    <row r="114" spans="1:12" ht="60" customHeight="1">
      <c r="A114" s="114" t="s">
        <v>25</v>
      </c>
      <c r="B114" s="154" t="s">
        <v>25</v>
      </c>
      <c r="C114" s="157" t="s">
        <v>93</v>
      </c>
      <c r="D114" s="157" t="s">
        <v>101</v>
      </c>
      <c r="E114" s="114" t="s">
        <v>197</v>
      </c>
      <c r="F114" s="47">
        <v>0</v>
      </c>
      <c r="G114" s="47">
        <v>0</v>
      </c>
      <c r="H114" s="47">
        <v>0</v>
      </c>
      <c r="I114" s="48" t="s">
        <v>25</v>
      </c>
      <c r="J114" s="111" t="s">
        <v>25</v>
      </c>
      <c r="K114" s="111" t="s">
        <v>25</v>
      </c>
      <c r="L114" s="161" t="s">
        <v>160</v>
      </c>
    </row>
    <row r="115" spans="1:12" ht="60" customHeight="1">
      <c r="A115" s="112" t="s">
        <v>25</v>
      </c>
      <c r="B115" s="152" t="s">
        <v>201</v>
      </c>
      <c r="C115" s="155" t="s">
        <v>93</v>
      </c>
      <c r="D115" s="155" t="s">
        <v>101</v>
      </c>
      <c r="E115" s="112" t="s">
        <v>195</v>
      </c>
      <c r="F115" s="47">
        <v>11400</v>
      </c>
      <c r="G115" s="47">
        <v>4560</v>
      </c>
      <c r="H115" s="47">
        <v>4560</v>
      </c>
      <c r="I115" s="110" t="s">
        <v>25</v>
      </c>
      <c r="J115" s="110" t="s">
        <v>25</v>
      </c>
      <c r="K115" s="110" t="s">
        <v>25</v>
      </c>
      <c r="L115" s="159" t="s">
        <v>202</v>
      </c>
    </row>
    <row r="116" spans="1:12" ht="60" customHeight="1">
      <c r="A116" s="113" t="s">
        <v>25</v>
      </c>
      <c r="B116" s="153" t="s">
        <v>25</v>
      </c>
      <c r="C116" s="156" t="s">
        <v>93</v>
      </c>
      <c r="D116" s="156" t="s">
        <v>101</v>
      </c>
      <c r="E116" s="113" t="s">
        <v>197</v>
      </c>
      <c r="F116" s="47">
        <v>0</v>
      </c>
      <c r="G116" s="47">
        <v>0</v>
      </c>
      <c r="H116" s="47">
        <v>0</v>
      </c>
      <c r="I116" s="111" t="s">
        <v>25</v>
      </c>
      <c r="J116" s="158" t="s">
        <v>25</v>
      </c>
      <c r="K116" s="158" t="s">
        <v>25</v>
      </c>
      <c r="L116" s="160" t="s">
        <v>202</v>
      </c>
    </row>
    <row r="117" spans="1:12" ht="60" customHeight="1">
      <c r="A117" s="114" t="s">
        <v>25</v>
      </c>
      <c r="B117" s="154" t="s">
        <v>25</v>
      </c>
      <c r="C117" s="157" t="s">
        <v>93</v>
      </c>
      <c r="D117" s="157" t="s">
        <v>101</v>
      </c>
      <c r="E117" s="114" t="s">
        <v>197</v>
      </c>
      <c r="F117" s="47">
        <v>0</v>
      </c>
      <c r="G117" s="47">
        <v>0</v>
      </c>
      <c r="H117" s="47">
        <v>0</v>
      </c>
      <c r="I117" s="48" t="s">
        <v>25</v>
      </c>
      <c r="J117" s="111" t="s">
        <v>25</v>
      </c>
      <c r="K117" s="111" t="s">
        <v>25</v>
      </c>
      <c r="L117" s="161" t="s">
        <v>202</v>
      </c>
    </row>
    <row r="118" spans="1:12" ht="60" customHeight="1">
      <c r="A118" s="112" t="s">
        <v>25</v>
      </c>
      <c r="B118" s="152" t="s">
        <v>103</v>
      </c>
      <c r="C118" s="155" t="s">
        <v>93</v>
      </c>
      <c r="D118" s="155" t="s">
        <v>104</v>
      </c>
      <c r="E118" s="112" t="s">
        <v>195</v>
      </c>
      <c r="F118" s="47">
        <v>9995</v>
      </c>
      <c r="G118" s="47">
        <v>5997</v>
      </c>
      <c r="H118" s="47">
        <v>5997</v>
      </c>
      <c r="I118" s="110" t="s">
        <v>25</v>
      </c>
      <c r="J118" s="110" t="s">
        <v>25</v>
      </c>
      <c r="K118" s="110" t="s">
        <v>25</v>
      </c>
      <c r="L118" s="159" t="s">
        <v>203</v>
      </c>
    </row>
    <row r="119" spans="1:12" ht="60" customHeight="1">
      <c r="A119" s="113" t="s">
        <v>25</v>
      </c>
      <c r="B119" s="153" t="s">
        <v>25</v>
      </c>
      <c r="C119" s="156" t="s">
        <v>93</v>
      </c>
      <c r="D119" s="156" t="s">
        <v>104</v>
      </c>
      <c r="E119" s="113" t="s">
        <v>197</v>
      </c>
      <c r="F119" s="47">
        <v>0</v>
      </c>
      <c r="G119" s="47">
        <v>0</v>
      </c>
      <c r="H119" s="47">
        <v>0</v>
      </c>
      <c r="I119" s="111" t="s">
        <v>25</v>
      </c>
      <c r="J119" s="158" t="s">
        <v>25</v>
      </c>
      <c r="K119" s="158" t="s">
        <v>25</v>
      </c>
      <c r="L119" s="160" t="s">
        <v>203</v>
      </c>
    </row>
    <row r="120" spans="1:12" ht="60" customHeight="1">
      <c r="A120" s="114" t="s">
        <v>25</v>
      </c>
      <c r="B120" s="154" t="s">
        <v>25</v>
      </c>
      <c r="C120" s="157" t="s">
        <v>93</v>
      </c>
      <c r="D120" s="157" t="s">
        <v>104</v>
      </c>
      <c r="E120" s="114" t="s">
        <v>197</v>
      </c>
      <c r="F120" s="47">
        <v>0</v>
      </c>
      <c r="G120" s="47">
        <v>0</v>
      </c>
      <c r="H120" s="47">
        <v>0</v>
      </c>
      <c r="I120" s="48" t="s">
        <v>25</v>
      </c>
      <c r="J120" s="111" t="s">
        <v>25</v>
      </c>
      <c r="K120" s="111" t="s">
        <v>25</v>
      </c>
      <c r="L120" s="161" t="s">
        <v>203</v>
      </c>
    </row>
    <row r="121" spans="1:12" ht="60" customHeight="1">
      <c r="A121" s="112" t="s">
        <v>25</v>
      </c>
      <c r="B121" s="152" t="s">
        <v>105</v>
      </c>
      <c r="C121" s="155" t="s">
        <v>93</v>
      </c>
      <c r="D121" s="155" t="s">
        <v>104</v>
      </c>
      <c r="E121" s="112" t="s">
        <v>195</v>
      </c>
      <c r="F121" s="47">
        <v>4900</v>
      </c>
      <c r="G121" s="47">
        <v>2940</v>
      </c>
      <c r="H121" s="47">
        <v>1470</v>
      </c>
      <c r="I121" s="110" t="s">
        <v>25</v>
      </c>
      <c r="J121" s="110" t="s">
        <v>25</v>
      </c>
      <c r="K121" s="110" t="s">
        <v>25</v>
      </c>
      <c r="L121" s="159" t="s">
        <v>160</v>
      </c>
    </row>
    <row r="122" spans="1:12" ht="60" customHeight="1">
      <c r="A122" s="113" t="s">
        <v>25</v>
      </c>
      <c r="B122" s="153" t="s">
        <v>25</v>
      </c>
      <c r="C122" s="156" t="s">
        <v>93</v>
      </c>
      <c r="D122" s="156" t="s">
        <v>104</v>
      </c>
      <c r="E122" s="113" t="s">
        <v>197</v>
      </c>
      <c r="F122" s="47">
        <v>0</v>
      </c>
      <c r="G122" s="47">
        <v>0</v>
      </c>
      <c r="H122" s="47">
        <v>0</v>
      </c>
      <c r="I122" s="111" t="s">
        <v>25</v>
      </c>
      <c r="J122" s="158" t="s">
        <v>25</v>
      </c>
      <c r="K122" s="158" t="s">
        <v>25</v>
      </c>
      <c r="L122" s="160" t="s">
        <v>160</v>
      </c>
    </row>
    <row r="123" spans="1:12" ht="60" customHeight="1">
      <c r="A123" s="114" t="s">
        <v>25</v>
      </c>
      <c r="B123" s="154" t="s">
        <v>25</v>
      </c>
      <c r="C123" s="157" t="s">
        <v>93</v>
      </c>
      <c r="D123" s="157" t="s">
        <v>104</v>
      </c>
      <c r="E123" s="114" t="s">
        <v>197</v>
      </c>
      <c r="F123" s="47">
        <v>0</v>
      </c>
      <c r="G123" s="47">
        <v>0</v>
      </c>
      <c r="H123" s="47">
        <v>0</v>
      </c>
      <c r="I123" s="48" t="s">
        <v>25</v>
      </c>
      <c r="J123" s="111" t="s">
        <v>25</v>
      </c>
      <c r="K123" s="111" t="s">
        <v>25</v>
      </c>
      <c r="L123" s="161" t="s">
        <v>160</v>
      </c>
    </row>
    <row r="124" spans="1:12" ht="60" customHeight="1">
      <c r="A124" s="112" t="s">
        <v>25</v>
      </c>
      <c r="B124" s="152" t="s">
        <v>106</v>
      </c>
      <c r="C124" s="155" t="s">
        <v>93</v>
      </c>
      <c r="D124" s="155" t="s">
        <v>104</v>
      </c>
      <c r="E124" s="112" t="s">
        <v>195</v>
      </c>
      <c r="F124" s="47">
        <v>8126.3</v>
      </c>
      <c r="G124" s="47">
        <v>5688.4</v>
      </c>
      <c r="H124" s="47">
        <v>4063.1</v>
      </c>
      <c r="I124" s="110" t="s">
        <v>25</v>
      </c>
      <c r="J124" s="110" t="s">
        <v>25</v>
      </c>
      <c r="K124" s="110" t="s">
        <v>25</v>
      </c>
      <c r="L124" s="159" t="s">
        <v>160</v>
      </c>
    </row>
    <row r="125" spans="1:12" ht="60" customHeight="1">
      <c r="A125" s="113" t="s">
        <v>25</v>
      </c>
      <c r="B125" s="153" t="s">
        <v>25</v>
      </c>
      <c r="C125" s="156" t="s">
        <v>93</v>
      </c>
      <c r="D125" s="156" t="s">
        <v>104</v>
      </c>
      <c r="E125" s="113" t="s">
        <v>197</v>
      </c>
      <c r="F125" s="47">
        <v>0</v>
      </c>
      <c r="G125" s="47">
        <v>0</v>
      </c>
      <c r="H125" s="47">
        <v>0</v>
      </c>
      <c r="I125" s="111" t="s">
        <v>25</v>
      </c>
      <c r="J125" s="158" t="s">
        <v>25</v>
      </c>
      <c r="K125" s="158" t="s">
        <v>25</v>
      </c>
      <c r="L125" s="160" t="s">
        <v>160</v>
      </c>
    </row>
    <row r="126" spans="1:12" ht="60" customHeight="1">
      <c r="A126" s="114" t="s">
        <v>25</v>
      </c>
      <c r="B126" s="154" t="s">
        <v>25</v>
      </c>
      <c r="C126" s="157" t="s">
        <v>93</v>
      </c>
      <c r="D126" s="157" t="s">
        <v>104</v>
      </c>
      <c r="E126" s="114" t="s">
        <v>197</v>
      </c>
      <c r="F126" s="47">
        <v>0</v>
      </c>
      <c r="G126" s="47">
        <v>0</v>
      </c>
      <c r="H126" s="47">
        <v>0</v>
      </c>
      <c r="I126" s="48" t="s">
        <v>25</v>
      </c>
      <c r="J126" s="111" t="s">
        <v>25</v>
      </c>
      <c r="K126" s="111" t="s">
        <v>25</v>
      </c>
      <c r="L126" s="161" t="s">
        <v>160</v>
      </c>
    </row>
    <row r="127" spans="1:12" ht="60" customHeight="1">
      <c r="A127" s="112" t="s">
        <v>25</v>
      </c>
      <c r="B127" s="152" t="s">
        <v>107</v>
      </c>
      <c r="C127" s="155" t="s">
        <v>93</v>
      </c>
      <c r="D127" s="155" t="s">
        <v>104</v>
      </c>
      <c r="E127" s="112" t="s">
        <v>195</v>
      </c>
      <c r="F127" s="47">
        <v>15070.5</v>
      </c>
      <c r="G127" s="47">
        <v>10549.4</v>
      </c>
      <c r="H127" s="47">
        <v>6781.7</v>
      </c>
      <c r="I127" s="110" t="s">
        <v>25</v>
      </c>
      <c r="J127" s="110" t="s">
        <v>25</v>
      </c>
      <c r="K127" s="110" t="s">
        <v>25</v>
      </c>
      <c r="L127" s="159" t="s">
        <v>160</v>
      </c>
    </row>
    <row r="128" spans="1:12" ht="60" customHeight="1">
      <c r="A128" s="113" t="s">
        <v>25</v>
      </c>
      <c r="B128" s="153" t="s">
        <v>25</v>
      </c>
      <c r="C128" s="156" t="s">
        <v>93</v>
      </c>
      <c r="D128" s="156" t="s">
        <v>104</v>
      </c>
      <c r="E128" s="113" t="s">
        <v>197</v>
      </c>
      <c r="F128" s="47">
        <v>0</v>
      </c>
      <c r="G128" s="47">
        <v>0</v>
      </c>
      <c r="H128" s="47">
        <v>0</v>
      </c>
      <c r="I128" s="111" t="s">
        <v>25</v>
      </c>
      <c r="J128" s="158" t="s">
        <v>25</v>
      </c>
      <c r="K128" s="158" t="s">
        <v>25</v>
      </c>
      <c r="L128" s="160" t="s">
        <v>160</v>
      </c>
    </row>
    <row r="129" spans="1:12" ht="60" customHeight="1">
      <c r="A129" s="114" t="s">
        <v>25</v>
      </c>
      <c r="B129" s="154" t="s">
        <v>25</v>
      </c>
      <c r="C129" s="157" t="s">
        <v>93</v>
      </c>
      <c r="D129" s="157" t="s">
        <v>104</v>
      </c>
      <c r="E129" s="114" t="s">
        <v>197</v>
      </c>
      <c r="F129" s="47">
        <v>0</v>
      </c>
      <c r="G129" s="47">
        <v>0</v>
      </c>
      <c r="H129" s="47">
        <v>0</v>
      </c>
      <c r="I129" s="48" t="s">
        <v>25</v>
      </c>
      <c r="J129" s="111" t="s">
        <v>25</v>
      </c>
      <c r="K129" s="111" t="s">
        <v>25</v>
      </c>
      <c r="L129" s="161" t="s">
        <v>160</v>
      </c>
    </row>
    <row r="130" spans="1:12" ht="60" customHeight="1">
      <c r="A130" s="112" t="s">
        <v>25</v>
      </c>
      <c r="B130" s="152" t="s">
        <v>108</v>
      </c>
      <c r="C130" s="155" t="s">
        <v>93</v>
      </c>
      <c r="D130" s="155" t="s">
        <v>109</v>
      </c>
      <c r="E130" s="112" t="s">
        <v>195</v>
      </c>
      <c r="F130" s="47">
        <v>7935.1</v>
      </c>
      <c r="G130" s="47">
        <v>2380.5</v>
      </c>
      <c r="H130" s="47">
        <v>2380.5</v>
      </c>
      <c r="I130" s="110" t="s">
        <v>25</v>
      </c>
      <c r="J130" s="110" t="s">
        <v>25</v>
      </c>
      <c r="K130" s="110" t="s">
        <v>25</v>
      </c>
      <c r="L130" s="159" t="s">
        <v>204</v>
      </c>
    </row>
    <row r="131" spans="1:12" ht="60" customHeight="1">
      <c r="A131" s="113" t="s">
        <v>25</v>
      </c>
      <c r="B131" s="153" t="s">
        <v>25</v>
      </c>
      <c r="C131" s="156" t="s">
        <v>93</v>
      </c>
      <c r="D131" s="156" t="s">
        <v>109</v>
      </c>
      <c r="E131" s="113" t="s">
        <v>197</v>
      </c>
      <c r="F131" s="47">
        <v>0</v>
      </c>
      <c r="G131" s="47">
        <v>0</v>
      </c>
      <c r="H131" s="47">
        <v>0</v>
      </c>
      <c r="I131" s="111" t="s">
        <v>25</v>
      </c>
      <c r="J131" s="158" t="s">
        <v>25</v>
      </c>
      <c r="K131" s="158" t="s">
        <v>25</v>
      </c>
      <c r="L131" s="160" t="s">
        <v>204</v>
      </c>
    </row>
    <row r="132" spans="1:12" ht="60" customHeight="1">
      <c r="A132" s="114" t="s">
        <v>25</v>
      </c>
      <c r="B132" s="154" t="s">
        <v>25</v>
      </c>
      <c r="C132" s="157" t="s">
        <v>93</v>
      </c>
      <c r="D132" s="157" t="s">
        <v>109</v>
      </c>
      <c r="E132" s="114" t="s">
        <v>197</v>
      </c>
      <c r="F132" s="47">
        <v>0</v>
      </c>
      <c r="G132" s="47">
        <v>0</v>
      </c>
      <c r="H132" s="47">
        <v>0</v>
      </c>
      <c r="I132" s="48" t="s">
        <v>25</v>
      </c>
      <c r="J132" s="111" t="s">
        <v>25</v>
      </c>
      <c r="K132" s="111" t="s">
        <v>25</v>
      </c>
      <c r="L132" s="161" t="s">
        <v>204</v>
      </c>
    </row>
    <row r="133" spans="1:12" ht="60" customHeight="1">
      <c r="A133" s="112" t="s">
        <v>25</v>
      </c>
      <c r="B133" s="152" t="s">
        <v>110</v>
      </c>
      <c r="C133" s="155" t="s">
        <v>93</v>
      </c>
      <c r="D133" s="155" t="s">
        <v>109</v>
      </c>
      <c r="E133" s="112" t="s">
        <v>195</v>
      </c>
      <c r="F133" s="47">
        <v>11350</v>
      </c>
      <c r="G133" s="47">
        <v>7945</v>
      </c>
      <c r="H133" s="47">
        <v>5675</v>
      </c>
      <c r="I133" s="110" t="s">
        <v>25</v>
      </c>
      <c r="J133" s="110" t="s">
        <v>25</v>
      </c>
      <c r="K133" s="110" t="s">
        <v>25</v>
      </c>
      <c r="L133" s="159" t="s">
        <v>160</v>
      </c>
    </row>
    <row r="134" spans="1:12" ht="60" customHeight="1">
      <c r="A134" s="113" t="s">
        <v>25</v>
      </c>
      <c r="B134" s="153" t="s">
        <v>25</v>
      </c>
      <c r="C134" s="156" t="s">
        <v>93</v>
      </c>
      <c r="D134" s="156" t="s">
        <v>109</v>
      </c>
      <c r="E134" s="113" t="s">
        <v>197</v>
      </c>
      <c r="F134" s="47">
        <v>0</v>
      </c>
      <c r="G134" s="47">
        <v>0</v>
      </c>
      <c r="H134" s="47">
        <v>0</v>
      </c>
      <c r="I134" s="111" t="s">
        <v>25</v>
      </c>
      <c r="J134" s="158" t="s">
        <v>25</v>
      </c>
      <c r="K134" s="158" t="s">
        <v>25</v>
      </c>
      <c r="L134" s="160" t="s">
        <v>160</v>
      </c>
    </row>
    <row r="135" spans="1:12" ht="60" customHeight="1">
      <c r="A135" s="114" t="s">
        <v>25</v>
      </c>
      <c r="B135" s="154" t="s">
        <v>25</v>
      </c>
      <c r="C135" s="157" t="s">
        <v>93</v>
      </c>
      <c r="D135" s="157" t="s">
        <v>109</v>
      </c>
      <c r="E135" s="114" t="s">
        <v>197</v>
      </c>
      <c r="F135" s="47">
        <v>0</v>
      </c>
      <c r="G135" s="47">
        <v>0</v>
      </c>
      <c r="H135" s="47">
        <v>0</v>
      </c>
      <c r="I135" s="48" t="s">
        <v>25</v>
      </c>
      <c r="J135" s="111" t="s">
        <v>25</v>
      </c>
      <c r="K135" s="111" t="s">
        <v>25</v>
      </c>
      <c r="L135" s="161" t="s">
        <v>160</v>
      </c>
    </row>
    <row r="136" spans="1:12" ht="60" customHeight="1">
      <c r="A136" s="112" t="s">
        <v>25</v>
      </c>
      <c r="B136" s="152" t="s">
        <v>111</v>
      </c>
      <c r="C136" s="155" t="s">
        <v>93</v>
      </c>
      <c r="D136" s="155" t="s">
        <v>109</v>
      </c>
      <c r="E136" s="112" t="s">
        <v>195</v>
      </c>
      <c r="F136" s="47">
        <v>10350</v>
      </c>
      <c r="G136" s="47">
        <v>7245</v>
      </c>
      <c r="H136" s="47">
        <v>7245</v>
      </c>
      <c r="I136" s="110" t="s">
        <v>25</v>
      </c>
      <c r="J136" s="110" t="s">
        <v>25</v>
      </c>
      <c r="K136" s="110" t="s">
        <v>25</v>
      </c>
      <c r="L136" s="159" t="s">
        <v>205</v>
      </c>
    </row>
    <row r="137" spans="1:12" ht="60" customHeight="1">
      <c r="A137" s="113" t="s">
        <v>25</v>
      </c>
      <c r="B137" s="153" t="s">
        <v>25</v>
      </c>
      <c r="C137" s="156" t="s">
        <v>93</v>
      </c>
      <c r="D137" s="156" t="s">
        <v>109</v>
      </c>
      <c r="E137" s="113" t="s">
        <v>197</v>
      </c>
      <c r="F137" s="47">
        <v>0</v>
      </c>
      <c r="G137" s="47">
        <v>0</v>
      </c>
      <c r="H137" s="47">
        <v>0</v>
      </c>
      <c r="I137" s="111" t="s">
        <v>25</v>
      </c>
      <c r="J137" s="158" t="s">
        <v>25</v>
      </c>
      <c r="K137" s="158" t="s">
        <v>25</v>
      </c>
      <c r="L137" s="160" t="s">
        <v>206</v>
      </c>
    </row>
    <row r="138" spans="1:12" ht="60" customHeight="1">
      <c r="A138" s="114" t="s">
        <v>25</v>
      </c>
      <c r="B138" s="154" t="s">
        <v>25</v>
      </c>
      <c r="C138" s="157" t="s">
        <v>93</v>
      </c>
      <c r="D138" s="157" t="s">
        <v>109</v>
      </c>
      <c r="E138" s="114" t="s">
        <v>197</v>
      </c>
      <c r="F138" s="47">
        <v>0</v>
      </c>
      <c r="G138" s="47">
        <v>0</v>
      </c>
      <c r="H138" s="47">
        <v>0</v>
      </c>
      <c r="I138" s="48" t="s">
        <v>25</v>
      </c>
      <c r="J138" s="111" t="s">
        <v>25</v>
      </c>
      <c r="K138" s="111" t="s">
        <v>25</v>
      </c>
      <c r="L138" s="161" t="s">
        <v>206</v>
      </c>
    </row>
    <row r="139" spans="1:12" ht="60" customHeight="1">
      <c r="A139" s="112" t="s">
        <v>25</v>
      </c>
      <c r="B139" s="152" t="s">
        <v>112</v>
      </c>
      <c r="C139" s="155" t="s">
        <v>93</v>
      </c>
      <c r="D139" s="155" t="s">
        <v>113</v>
      </c>
      <c r="E139" s="112" t="s">
        <v>195</v>
      </c>
      <c r="F139" s="47">
        <v>9900</v>
      </c>
      <c r="G139" s="47">
        <v>5940</v>
      </c>
      <c r="H139" s="47">
        <v>5940</v>
      </c>
      <c r="I139" s="110" t="s">
        <v>25</v>
      </c>
      <c r="J139" s="110" t="s">
        <v>25</v>
      </c>
      <c r="K139" s="110" t="s">
        <v>25</v>
      </c>
      <c r="L139" s="159" t="s">
        <v>207</v>
      </c>
    </row>
    <row r="140" spans="1:12" ht="60" customHeight="1">
      <c r="A140" s="113" t="s">
        <v>25</v>
      </c>
      <c r="B140" s="153" t="s">
        <v>25</v>
      </c>
      <c r="C140" s="156" t="s">
        <v>93</v>
      </c>
      <c r="D140" s="156" t="s">
        <v>113</v>
      </c>
      <c r="E140" s="113" t="s">
        <v>197</v>
      </c>
      <c r="F140" s="47">
        <v>0</v>
      </c>
      <c r="G140" s="47">
        <v>0</v>
      </c>
      <c r="H140" s="47">
        <v>0</v>
      </c>
      <c r="I140" s="111" t="s">
        <v>25</v>
      </c>
      <c r="J140" s="158" t="s">
        <v>25</v>
      </c>
      <c r="K140" s="158" t="s">
        <v>25</v>
      </c>
      <c r="L140" s="160" t="s">
        <v>207</v>
      </c>
    </row>
    <row r="141" spans="1:12" ht="60" customHeight="1">
      <c r="A141" s="114" t="s">
        <v>25</v>
      </c>
      <c r="B141" s="154" t="s">
        <v>25</v>
      </c>
      <c r="C141" s="157" t="s">
        <v>93</v>
      </c>
      <c r="D141" s="157" t="s">
        <v>113</v>
      </c>
      <c r="E141" s="114" t="s">
        <v>197</v>
      </c>
      <c r="F141" s="47">
        <v>0</v>
      </c>
      <c r="G141" s="47">
        <v>0</v>
      </c>
      <c r="H141" s="47">
        <v>0</v>
      </c>
      <c r="I141" s="48" t="s">
        <v>25</v>
      </c>
      <c r="J141" s="111" t="s">
        <v>25</v>
      </c>
      <c r="K141" s="111" t="s">
        <v>25</v>
      </c>
      <c r="L141" s="161" t="s">
        <v>207</v>
      </c>
    </row>
    <row r="142" spans="1:12" ht="60" customHeight="1">
      <c r="A142" s="112" t="s">
        <v>25</v>
      </c>
      <c r="B142" s="152" t="s">
        <v>114</v>
      </c>
      <c r="C142" s="155" t="s">
        <v>93</v>
      </c>
      <c r="D142" s="155" t="s">
        <v>113</v>
      </c>
      <c r="E142" s="112" t="s">
        <v>195</v>
      </c>
      <c r="F142" s="47">
        <v>4713.8</v>
      </c>
      <c r="G142" s="47">
        <v>942.8</v>
      </c>
      <c r="H142" s="47">
        <v>942.8</v>
      </c>
      <c r="I142" s="110" t="s">
        <v>25</v>
      </c>
      <c r="J142" s="110" t="s">
        <v>25</v>
      </c>
      <c r="K142" s="110" t="s">
        <v>25</v>
      </c>
      <c r="L142" s="159" t="s">
        <v>208</v>
      </c>
    </row>
    <row r="143" spans="1:12" ht="60" customHeight="1">
      <c r="A143" s="113" t="s">
        <v>25</v>
      </c>
      <c r="B143" s="153" t="s">
        <v>25</v>
      </c>
      <c r="C143" s="156" t="s">
        <v>93</v>
      </c>
      <c r="D143" s="156" t="s">
        <v>113</v>
      </c>
      <c r="E143" s="113" t="s">
        <v>197</v>
      </c>
      <c r="F143" s="47">
        <v>0</v>
      </c>
      <c r="G143" s="47">
        <v>0</v>
      </c>
      <c r="H143" s="47">
        <v>0</v>
      </c>
      <c r="I143" s="111" t="s">
        <v>25</v>
      </c>
      <c r="J143" s="158" t="s">
        <v>25</v>
      </c>
      <c r="K143" s="158" t="s">
        <v>25</v>
      </c>
      <c r="L143" s="160" t="s">
        <v>208</v>
      </c>
    </row>
    <row r="144" spans="1:12" ht="60" customHeight="1">
      <c r="A144" s="114" t="s">
        <v>25</v>
      </c>
      <c r="B144" s="154" t="s">
        <v>25</v>
      </c>
      <c r="C144" s="157" t="s">
        <v>93</v>
      </c>
      <c r="D144" s="157" t="s">
        <v>113</v>
      </c>
      <c r="E144" s="114" t="s">
        <v>197</v>
      </c>
      <c r="F144" s="47">
        <v>0</v>
      </c>
      <c r="G144" s="47">
        <v>0</v>
      </c>
      <c r="H144" s="47">
        <v>0</v>
      </c>
      <c r="I144" s="48" t="s">
        <v>25</v>
      </c>
      <c r="J144" s="111" t="s">
        <v>25</v>
      </c>
      <c r="K144" s="111" t="s">
        <v>25</v>
      </c>
      <c r="L144" s="161" t="s">
        <v>208</v>
      </c>
    </row>
    <row r="145" spans="1:12" ht="60" customHeight="1">
      <c r="A145" s="112" t="s">
        <v>25</v>
      </c>
      <c r="B145" s="152" t="s">
        <v>115</v>
      </c>
      <c r="C145" s="155" t="s">
        <v>93</v>
      </c>
      <c r="D145" s="155" t="s">
        <v>116</v>
      </c>
      <c r="E145" s="112" t="s">
        <v>195</v>
      </c>
      <c r="F145" s="47">
        <v>12035</v>
      </c>
      <c r="G145" s="47">
        <v>4814</v>
      </c>
      <c r="H145" s="47">
        <v>4814</v>
      </c>
      <c r="I145" s="110" t="s">
        <v>25</v>
      </c>
      <c r="J145" s="110" t="s">
        <v>25</v>
      </c>
      <c r="K145" s="110" t="s">
        <v>25</v>
      </c>
      <c r="L145" s="159" t="s">
        <v>209</v>
      </c>
    </row>
    <row r="146" spans="1:12" ht="60" customHeight="1">
      <c r="A146" s="113" t="s">
        <v>25</v>
      </c>
      <c r="B146" s="153" t="s">
        <v>25</v>
      </c>
      <c r="C146" s="156" t="s">
        <v>93</v>
      </c>
      <c r="D146" s="156" t="s">
        <v>116</v>
      </c>
      <c r="E146" s="113" t="s">
        <v>197</v>
      </c>
      <c r="F146" s="47">
        <v>0</v>
      </c>
      <c r="G146" s="47">
        <v>0</v>
      </c>
      <c r="H146" s="47">
        <v>0</v>
      </c>
      <c r="I146" s="111" t="s">
        <v>25</v>
      </c>
      <c r="J146" s="158" t="s">
        <v>25</v>
      </c>
      <c r="K146" s="158" t="s">
        <v>25</v>
      </c>
      <c r="L146" s="160" t="s">
        <v>210</v>
      </c>
    </row>
    <row r="147" spans="1:12" ht="60" customHeight="1">
      <c r="A147" s="114" t="s">
        <v>25</v>
      </c>
      <c r="B147" s="154" t="s">
        <v>25</v>
      </c>
      <c r="C147" s="157" t="s">
        <v>93</v>
      </c>
      <c r="D147" s="157" t="s">
        <v>116</v>
      </c>
      <c r="E147" s="114" t="s">
        <v>197</v>
      </c>
      <c r="F147" s="47">
        <v>0</v>
      </c>
      <c r="G147" s="47">
        <v>0</v>
      </c>
      <c r="H147" s="47">
        <v>0</v>
      </c>
      <c r="I147" s="48" t="s">
        <v>25</v>
      </c>
      <c r="J147" s="111" t="s">
        <v>25</v>
      </c>
      <c r="K147" s="111" t="s">
        <v>25</v>
      </c>
      <c r="L147" s="161" t="s">
        <v>210</v>
      </c>
    </row>
    <row r="148" spans="1:12" ht="60" customHeight="1">
      <c r="A148" s="112" t="s">
        <v>25</v>
      </c>
      <c r="B148" s="152" t="s">
        <v>117</v>
      </c>
      <c r="C148" s="155" t="s">
        <v>93</v>
      </c>
      <c r="D148" s="155" t="s">
        <v>116</v>
      </c>
      <c r="E148" s="112" t="s">
        <v>195</v>
      </c>
      <c r="F148" s="47">
        <v>14955</v>
      </c>
      <c r="G148" s="47">
        <v>8973</v>
      </c>
      <c r="H148" s="47">
        <v>8973</v>
      </c>
      <c r="I148" s="110" t="s">
        <v>25</v>
      </c>
      <c r="J148" s="110" t="s">
        <v>25</v>
      </c>
      <c r="K148" s="110" t="s">
        <v>25</v>
      </c>
      <c r="L148" s="159" t="s">
        <v>211</v>
      </c>
    </row>
    <row r="149" spans="1:12" ht="60" customHeight="1">
      <c r="A149" s="113" t="s">
        <v>25</v>
      </c>
      <c r="B149" s="153" t="s">
        <v>25</v>
      </c>
      <c r="C149" s="156" t="s">
        <v>93</v>
      </c>
      <c r="D149" s="156" t="s">
        <v>116</v>
      </c>
      <c r="E149" s="113" t="s">
        <v>197</v>
      </c>
      <c r="F149" s="47">
        <v>0</v>
      </c>
      <c r="G149" s="47">
        <v>0</v>
      </c>
      <c r="H149" s="47">
        <v>0</v>
      </c>
      <c r="I149" s="111" t="s">
        <v>25</v>
      </c>
      <c r="J149" s="158" t="s">
        <v>25</v>
      </c>
      <c r="K149" s="158" t="s">
        <v>25</v>
      </c>
      <c r="L149" s="160" t="s">
        <v>211</v>
      </c>
    </row>
    <row r="150" spans="1:12" ht="60" customHeight="1">
      <c r="A150" s="114" t="s">
        <v>25</v>
      </c>
      <c r="B150" s="154" t="s">
        <v>25</v>
      </c>
      <c r="C150" s="157" t="s">
        <v>93</v>
      </c>
      <c r="D150" s="157" t="s">
        <v>116</v>
      </c>
      <c r="E150" s="114" t="s">
        <v>197</v>
      </c>
      <c r="F150" s="47">
        <v>0</v>
      </c>
      <c r="G150" s="47">
        <v>0</v>
      </c>
      <c r="H150" s="47">
        <v>0</v>
      </c>
      <c r="I150" s="48" t="s">
        <v>25</v>
      </c>
      <c r="J150" s="111" t="s">
        <v>25</v>
      </c>
      <c r="K150" s="111" t="s">
        <v>25</v>
      </c>
      <c r="L150" s="161" t="s">
        <v>211</v>
      </c>
    </row>
    <row r="151" spans="1:12" ht="60" customHeight="1">
      <c r="A151" s="112" t="s">
        <v>25</v>
      </c>
      <c r="B151" s="152" t="s">
        <v>118</v>
      </c>
      <c r="C151" s="155" t="s">
        <v>93</v>
      </c>
      <c r="D151" s="155" t="s">
        <v>113</v>
      </c>
      <c r="E151" s="112" t="s">
        <v>195</v>
      </c>
      <c r="F151" s="47">
        <v>4300</v>
      </c>
      <c r="G151" s="47">
        <v>1720</v>
      </c>
      <c r="H151" s="47">
        <v>1720</v>
      </c>
      <c r="I151" s="110" t="s">
        <v>25</v>
      </c>
      <c r="J151" s="110" t="s">
        <v>25</v>
      </c>
      <c r="K151" s="110" t="s">
        <v>25</v>
      </c>
      <c r="L151" s="159" t="s">
        <v>212</v>
      </c>
    </row>
    <row r="152" spans="1:12" ht="60" customHeight="1">
      <c r="A152" s="113" t="s">
        <v>25</v>
      </c>
      <c r="B152" s="153" t="s">
        <v>25</v>
      </c>
      <c r="C152" s="156" t="s">
        <v>93</v>
      </c>
      <c r="D152" s="156" t="s">
        <v>113</v>
      </c>
      <c r="E152" s="113" t="s">
        <v>197</v>
      </c>
      <c r="F152" s="47">
        <v>0</v>
      </c>
      <c r="G152" s="47">
        <v>0</v>
      </c>
      <c r="H152" s="47">
        <v>0</v>
      </c>
      <c r="I152" s="111" t="s">
        <v>25</v>
      </c>
      <c r="J152" s="158" t="s">
        <v>25</v>
      </c>
      <c r="K152" s="158" t="s">
        <v>25</v>
      </c>
      <c r="L152" s="160" t="s">
        <v>212</v>
      </c>
    </row>
    <row r="153" spans="1:12" ht="60" customHeight="1">
      <c r="A153" s="114" t="s">
        <v>25</v>
      </c>
      <c r="B153" s="154" t="s">
        <v>25</v>
      </c>
      <c r="C153" s="157" t="s">
        <v>93</v>
      </c>
      <c r="D153" s="157" t="s">
        <v>113</v>
      </c>
      <c r="E153" s="114" t="s">
        <v>197</v>
      </c>
      <c r="F153" s="47">
        <v>0</v>
      </c>
      <c r="G153" s="47">
        <v>0</v>
      </c>
      <c r="H153" s="47">
        <v>0</v>
      </c>
      <c r="I153" s="48" t="s">
        <v>25</v>
      </c>
      <c r="J153" s="111" t="s">
        <v>25</v>
      </c>
      <c r="K153" s="111" t="s">
        <v>25</v>
      </c>
      <c r="L153" s="161" t="s">
        <v>212</v>
      </c>
    </row>
    <row r="154" spans="1:12" ht="60" customHeight="1">
      <c r="A154" s="112" t="s">
        <v>25</v>
      </c>
      <c r="B154" s="152" t="s">
        <v>119</v>
      </c>
      <c r="C154" s="155" t="s">
        <v>93</v>
      </c>
      <c r="D154" s="155" t="s">
        <v>116</v>
      </c>
      <c r="E154" s="112" t="s">
        <v>195</v>
      </c>
      <c r="F154" s="47">
        <v>9500</v>
      </c>
      <c r="G154" s="47">
        <v>5700</v>
      </c>
      <c r="H154" s="47">
        <v>0</v>
      </c>
      <c r="I154" s="110" t="s">
        <v>25</v>
      </c>
      <c r="J154" s="110" t="s">
        <v>25</v>
      </c>
      <c r="K154" s="110" t="s">
        <v>25</v>
      </c>
      <c r="L154" s="159" t="s">
        <v>160</v>
      </c>
    </row>
    <row r="155" spans="1:12" ht="60" customHeight="1">
      <c r="A155" s="113" t="s">
        <v>25</v>
      </c>
      <c r="B155" s="153" t="s">
        <v>25</v>
      </c>
      <c r="C155" s="156" t="s">
        <v>93</v>
      </c>
      <c r="D155" s="156" t="s">
        <v>116</v>
      </c>
      <c r="E155" s="113" t="s">
        <v>197</v>
      </c>
      <c r="F155" s="47">
        <v>0</v>
      </c>
      <c r="G155" s="47">
        <v>0</v>
      </c>
      <c r="H155" s="47">
        <v>0</v>
      </c>
      <c r="I155" s="111" t="s">
        <v>25</v>
      </c>
      <c r="J155" s="158" t="s">
        <v>25</v>
      </c>
      <c r="K155" s="158" t="s">
        <v>25</v>
      </c>
      <c r="L155" s="160" t="s">
        <v>160</v>
      </c>
    </row>
    <row r="156" spans="1:12" ht="60" customHeight="1">
      <c r="A156" s="114" t="s">
        <v>25</v>
      </c>
      <c r="B156" s="154" t="s">
        <v>25</v>
      </c>
      <c r="C156" s="157" t="s">
        <v>93</v>
      </c>
      <c r="D156" s="157" t="s">
        <v>116</v>
      </c>
      <c r="E156" s="114" t="s">
        <v>197</v>
      </c>
      <c r="F156" s="47">
        <v>0</v>
      </c>
      <c r="G156" s="47">
        <v>0</v>
      </c>
      <c r="H156" s="47">
        <v>0</v>
      </c>
      <c r="I156" s="48" t="s">
        <v>25</v>
      </c>
      <c r="J156" s="111" t="s">
        <v>25</v>
      </c>
      <c r="K156" s="111" t="s">
        <v>25</v>
      </c>
      <c r="L156" s="161" t="s">
        <v>160</v>
      </c>
    </row>
    <row r="157" spans="1:12" ht="60" customHeight="1">
      <c r="A157" s="112" t="s">
        <v>25</v>
      </c>
      <c r="B157" s="152" t="s">
        <v>120</v>
      </c>
      <c r="C157" s="155" t="s">
        <v>93</v>
      </c>
      <c r="D157" s="155" t="s">
        <v>116</v>
      </c>
      <c r="E157" s="112" t="s">
        <v>195</v>
      </c>
      <c r="F157" s="47">
        <v>8600</v>
      </c>
      <c r="G157" s="47">
        <v>5160</v>
      </c>
      <c r="H157" s="47">
        <v>5160</v>
      </c>
      <c r="I157" s="110" t="s">
        <v>25</v>
      </c>
      <c r="J157" s="110" t="s">
        <v>25</v>
      </c>
      <c r="K157" s="110" t="s">
        <v>25</v>
      </c>
      <c r="L157" s="159" t="s">
        <v>213</v>
      </c>
    </row>
    <row r="158" spans="1:12" ht="60" customHeight="1">
      <c r="A158" s="113" t="s">
        <v>25</v>
      </c>
      <c r="B158" s="153" t="s">
        <v>25</v>
      </c>
      <c r="C158" s="156" t="s">
        <v>93</v>
      </c>
      <c r="D158" s="156" t="s">
        <v>116</v>
      </c>
      <c r="E158" s="113" t="s">
        <v>197</v>
      </c>
      <c r="F158" s="47">
        <v>0</v>
      </c>
      <c r="G158" s="47">
        <v>0</v>
      </c>
      <c r="H158" s="47">
        <v>0</v>
      </c>
      <c r="I158" s="111" t="s">
        <v>25</v>
      </c>
      <c r="J158" s="158" t="s">
        <v>25</v>
      </c>
      <c r="K158" s="158" t="s">
        <v>25</v>
      </c>
      <c r="L158" s="160" t="s">
        <v>214</v>
      </c>
    </row>
    <row r="159" spans="1:12" ht="60" customHeight="1">
      <c r="A159" s="114" t="s">
        <v>25</v>
      </c>
      <c r="B159" s="154" t="s">
        <v>25</v>
      </c>
      <c r="C159" s="157" t="s">
        <v>93</v>
      </c>
      <c r="D159" s="157" t="s">
        <v>116</v>
      </c>
      <c r="E159" s="114" t="s">
        <v>197</v>
      </c>
      <c r="F159" s="47">
        <v>0</v>
      </c>
      <c r="G159" s="47">
        <v>0</v>
      </c>
      <c r="H159" s="47">
        <v>0</v>
      </c>
      <c r="I159" s="48" t="s">
        <v>25</v>
      </c>
      <c r="J159" s="111" t="s">
        <v>25</v>
      </c>
      <c r="K159" s="111" t="s">
        <v>25</v>
      </c>
      <c r="L159" s="161" t="s">
        <v>214</v>
      </c>
    </row>
    <row r="160" spans="1:12" ht="60" customHeight="1">
      <c r="A160" s="112" t="s">
        <v>25</v>
      </c>
      <c r="B160" s="152" t="s">
        <v>121</v>
      </c>
      <c r="C160" s="155" t="s">
        <v>93</v>
      </c>
      <c r="D160" s="155" t="s">
        <v>122</v>
      </c>
      <c r="E160" s="112" t="s">
        <v>195</v>
      </c>
      <c r="F160" s="47">
        <v>9900</v>
      </c>
      <c r="G160" s="47">
        <v>6930</v>
      </c>
      <c r="H160" s="47">
        <v>3960</v>
      </c>
      <c r="I160" s="110" t="s">
        <v>25</v>
      </c>
      <c r="J160" s="110" t="s">
        <v>25</v>
      </c>
      <c r="K160" s="110" t="s">
        <v>25</v>
      </c>
      <c r="L160" s="159" t="s">
        <v>160</v>
      </c>
    </row>
    <row r="161" spans="1:12" ht="60" customHeight="1">
      <c r="A161" s="113" t="s">
        <v>25</v>
      </c>
      <c r="B161" s="153" t="s">
        <v>25</v>
      </c>
      <c r="C161" s="156" t="s">
        <v>93</v>
      </c>
      <c r="D161" s="156" t="s">
        <v>122</v>
      </c>
      <c r="E161" s="113" t="s">
        <v>197</v>
      </c>
      <c r="F161" s="47">
        <v>0</v>
      </c>
      <c r="G161" s="47">
        <v>0</v>
      </c>
      <c r="H161" s="47">
        <v>0</v>
      </c>
      <c r="I161" s="111" t="s">
        <v>25</v>
      </c>
      <c r="J161" s="158" t="s">
        <v>25</v>
      </c>
      <c r="K161" s="158" t="s">
        <v>25</v>
      </c>
      <c r="L161" s="160" t="s">
        <v>160</v>
      </c>
    </row>
    <row r="162" spans="1:12" ht="60" customHeight="1">
      <c r="A162" s="114" t="s">
        <v>25</v>
      </c>
      <c r="B162" s="154" t="s">
        <v>25</v>
      </c>
      <c r="C162" s="157" t="s">
        <v>93</v>
      </c>
      <c r="D162" s="157" t="s">
        <v>122</v>
      </c>
      <c r="E162" s="114" t="s">
        <v>197</v>
      </c>
      <c r="F162" s="47">
        <v>0</v>
      </c>
      <c r="G162" s="47">
        <v>0</v>
      </c>
      <c r="H162" s="47">
        <v>0</v>
      </c>
      <c r="I162" s="48" t="s">
        <v>25</v>
      </c>
      <c r="J162" s="111" t="s">
        <v>25</v>
      </c>
      <c r="K162" s="111" t="s">
        <v>25</v>
      </c>
      <c r="L162" s="161" t="s">
        <v>160</v>
      </c>
    </row>
    <row r="163" spans="1:12" ht="60" customHeight="1">
      <c r="A163" s="112" t="s">
        <v>25</v>
      </c>
      <c r="B163" s="152" t="s">
        <v>123</v>
      </c>
      <c r="C163" s="155" t="s">
        <v>93</v>
      </c>
      <c r="D163" s="155" t="s">
        <v>124</v>
      </c>
      <c r="E163" s="112" t="s">
        <v>195</v>
      </c>
      <c r="F163" s="47">
        <v>18000</v>
      </c>
      <c r="G163" s="47">
        <v>12240</v>
      </c>
      <c r="H163" s="47">
        <v>10440</v>
      </c>
      <c r="I163" s="110" t="s">
        <v>25</v>
      </c>
      <c r="J163" s="110" t="s">
        <v>25</v>
      </c>
      <c r="K163" s="110" t="s">
        <v>25</v>
      </c>
      <c r="L163" s="159" t="s">
        <v>160</v>
      </c>
    </row>
    <row r="164" spans="1:12" ht="60" customHeight="1">
      <c r="A164" s="113" t="s">
        <v>25</v>
      </c>
      <c r="B164" s="153" t="s">
        <v>25</v>
      </c>
      <c r="C164" s="156" t="s">
        <v>93</v>
      </c>
      <c r="D164" s="156" t="s">
        <v>124</v>
      </c>
      <c r="E164" s="113" t="s">
        <v>197</v>
      </c>
      <c r="F164" s="47">
        <v>0</v>
      </c>
      <c r="G164" s="47">
        <v>0</v>
      </c>
      <c r="H164" s="47">
        <v>0</v>
      </c>
      <c r="I164" s="111" t="s">
        <v>25</v>
      </c>
      <c r="J164" s="158" t="s">
        <v>25</v>
      </c>
      <c r="K164" s="158" t="s">
        <v>25</v>
      </c>
      <c r="L164" s="160" t="s">
        <v>160</v>
      </c>
    </row>
    <row r="165" spans="1:12" ht="60" customHeight="1">
      <c r="A165" s="114" t="s">
        <v>25</v>
      </c>
      <c r="B165" s="154" t="s">
        <v>25</v>
      </c>
      <c r="C165" s="157" t="s">
        <v>93</v>
      </c>
      <c r="D165" s="157" t="s">
        <v>124</v>
      </c>
      <c r="E165" s="114" t="s">
        <v>197</v>
      </c>
      <c r="F165" s="47">
        <v>0</v>
      </c>
      <c r="G165" s="47">
        <v>0</v>
      </c>
      <c r="H165" s="47">
        <v>0</v>
      </c>
      <c r="I165" s="48" t="s">
        <v>25</v>
      </c>
      <c r="J165" s="111" t="s">
        <v>25</v>
      </c>
      <c r="K165" s="111" t="s">
        <v>25</v>
      </c>
      <c r="L165" s="161" t="s">
        <v>160</v>
      </c>
    </row>
    <row r="166" spans="1:12" ht="60" customHeight="1">
      <c r="A166" s="112" t="s">
        <v>25</v>
      </c>
      <c r="B166" s="152" t="s">
        <v>125</v>
      </c>
      <c r="C166" s="155" t="s">
        <v>93</v>
      </c>
      <c r="D166" s="155" t="s">
        <v>124</v>
      </c>
      <c r="E166" s="112" t="s">
        <v>195</v>
      </c>
      <c r="F166" s="47">
        <v>18300</v>
      </c>
      <c r="G166" s="47">
        <v>12444</v>
      </c>
      <c r="H166" s="47">
        <v>10614</v>
      </c>
      <c r="I166" s="110" t="s">
        <v>25</v>
      </c>
      <c r="J166" s="110" t="s">
        <v>25</v>
      </c>
      <c r="K166" s="110" t="s">
        <v>25</v>
      </c>
      <c r="L166" s="159" t="s">
        <v>160</v>
      </c>
    </row>
    <row r="167" spans="1:12" ht="60" customHeight="1">
      <c r="A167" s="113" t="s">
        <v>25</v>
      </c>
      <c r="B167" s="153" t="s">
        <v>25</v>
      </c>
      <c r="C167" s="156" t="s">
        <v>93</v>
      </c>
      <c r="D167" s="156" t="s">
        <v>124</v>
      </c>
      <c r="E167" s="113" t="s">
        <v>197</v>
      </c>
      <c r="F167" s="47">
        <v>0</v>
      </c>
      <c r="G167" s="47">
        <v>0</v>
      </c>
      <c r="H167" s="47">
        <v>0</v>
      </c>
      <c r="I167" s="111" t="s">
        <v>25</v>
      </c>
      <c r="J167" s="158" t="s">
        <v>25</v>
      </c>
      <c r="K167" s="158" t="s">
        <v>25</v>
      </c>
      <c r="L167" s="160" t="s">
        <v>160</v>
      </c>
    </row>
    <row r="168" spans="1:12" ht="60" customHeight="1">
      <c r="A168" s="114" t="s">
        <v>25</v>
      </c>
      <c r="B168" s="154" t="s">
        <v>25</v>
      </c>
      <c r="C168" s="157" t="s">
        <v>93</v>
      </c>
      <c r="D168" s="157" t="s">
        <v>124</v>
      </c>
      <c r="E168" s="114" t="s">
        <v>197</v>
      </c>
      <c r="F168" s="47">
        <v>0</v>
      </c>
      <c r="G168" s="47">
        <v>0</v>
      </c>
      <c r="H168" s="47">
        <v>0</v>
      </c>
      <c r="I168" s="48" t="s">
        <v>25</v>
      </c>
      <c r="J168" s="111" t="s">
        <v>25</v>
      </c>
      <c r="K168" s="111" t="s">
        <v>25</v>
      </c>
      <c r="L168" s="161" t="s">
        <v>160</v>
      </c>
    </row>
    <row r="169" spans="1:12" ht="60" customHeight="1">
      <c r="A169" s="112" t="s">
        <v>25</v>
      </c>
      <c r="B169" s="152" t="s">
        <v>126</v>
      </c>
      <c r="C169" s="155" t="s">
        <v>93</v>
      </c>
      <c r="D169" s="155" t="s">
        <v>127</v>
      </c>
      <c r="E169" s="112" t="s">
        <v>195</v>
      </c>
      <c r="F169" s="47">
        <v>18760</v>
      </c>
      <c r="G169" s="47">
        <v>15946</v>
      </c>
      <c r="H169" s="47">
        <v>12194</v>
      </c>
      <c r="I169" s="110" t="s">
        <v>25</v>
      </c>
      <c r="J169" s="110" t="s">
        <v>25</v>
      </c>
      <c r="K169" s="110" t="s">
        <v>25</v>
      </c>
      <c r="L169" s="159" t="s">
        <v>160</v>
      </c>
    </row>
    <row r="170" spans="1:12" ht="60" customHeight="1">
      <c r="A170" s="113" t="s">
        <v>25</v>
      </c>
      <c r="B170" s="153" t="s">
        <v>25</v>
      </c>
      <c r="C170" s="156" t="s">
        <v>93</v>
      </c>
      <c r="D170" s="156" t="s">
        <v>127</v>
      </c>
      <c r="E170" s="113" t="s">
        <v>197</v>
      </c>
      <c r="F170" s="47">
        <v>0</v>
      </c>
      <c r="G170" s="47">
        <v>0</v>
      </c>
      <c r="H170" s="47">
        <v>0</v>
      </c>
      <c r="I170" s="111" t="s">
        <v>25</v>
      </c>
      <c r="J170" s="158" t="s">
        <v>25</v>
      </c>
      <c r="K170" s="158" t="s">
        <v>25</v>
      </c>
      <c r="L170" s="160" t="s">
        <v>160</v>
      </c>
    </row>
    <row r="171" spans="1:12" ht="60" customHeight="1">
      <c r="A171" s="114" t="s">
        <v>25</v>
      </c>
      <c r="B171" s="154" t="s">
        <v>25</v>
      </c>
      <c r="C171" s="157" t="s">
        <v>93</v>
      </c>
      <c r="D171" s="157" t="s">
        <v>127</v>
      </c>
      <c r="E171" s="114" t="s">
        <v>197</v>
      </c>
      <c r="F171" s="47">
        <v>0</v>
      </c>
      <c r="G171" s="47">
        <v>0</v>
      </c>
      <c r="H171" s="47">
        <v>0</v>
      </c>
      <c r="I171" s="48" t="s">
        <v>25</v>
      </c>
      <c r="J171" s="111" t="s">
        <v>25</v>
      </c>
      <c r="K171" s="111" t="s">
        <v>25</v>
      </c>
      <c r="L171" s="161" t="s">
        <v>160</v>
      </c>
    </row>
    <row r="172" spans="1:12" ht="60" customHeight="1">
      <c r="A172" s="112" t="s">
        <v>25</v>
      </c>
      <c r="B172" s="152" t="s">
        <v>128</v>
      </c>
      <c r="C172" s="155" t="s">
        <v>93</v>
      </c>
      <c r="D172" s="155" t="s">
        <v>129</v>
      </c>
      <c r="E172" s="112" t="s">
        <v>195</v>
      </c>
      <c r="F172" s="47">
        <v>6750</v>
      </c>
      <c r="G172" s="47">
        <v>5400</v>
      </c>
      <c r="H172" s="47">
        <v>3375</v>
      </c>
      <c r="I172" s="110" t="s">
        <v>25</v>
      </c>
      <c r="J172" s="110" t="s">
        <v>25</v>
      </c>
      <c r="K172" s="110" t="s">
        <v>25</v>
      </c>
      <c r="L172" s="159" t="s">
        <v>160</v>
      </c>
    </row>
    <row r="173" spans="1:12" ht="60" customHeight="1">
      <c r="A173" s="113" t="s">
        <v>25</v>
      </c>
      <c r="B173" s="153" t="s">
        <v>25</v>
      </c>
      <c r="C173" s="156" t="s">
        <v>93</v>
      </c>
      <c r="D173" s="156" t="s">
        <v>129</v>
      </c>
      <c r="E173" s="113" t="s">
        <v>197</v>
      </c>
      <c r="F173" s="47">
        <v>0</v>
      </c>
      <c r="G173" s="47">
        <v>0</v>
      </c>
      <c r="H173" s="47">
        <v>0</v>
      </c>
      <c r="I173" s="111" t="s">
        <v>25</v>
      </c>
      <c r="J173" s="158" t="s">
        <v>25</v>
      </c>
      <c r="K173" s="158" t="s">
        <v>25</v>
      </c>
      <c r="L173" s="160" t="s">
        <v>160</v>
      </c>
    </row>
    <row r="174" spans="1:12" ht="60" customHeight="1">
      <c r="A174" s="114" t="s">
        <v>25</v>
      </c>
      <c r="B174" s="154" t="s">
        <v>25</v>
      </c>
      <c r="C174" s="157" t="s">
        <v>93</v>
      </c>
      <c r="D174" s="157" t="s">
        <v>129</v>
      </c>
      <c r="E174" s="114" t="s">
        <v>197</v>
      </c>
      <c r="F174" s="47">
        <v>0</v>
      </c>
      <c r="G174" s="47">
        <v>0</v>
      </c>
      <c r="H174" s="47">
        <v>0</v>
      </c>
      <c r="I174" s="48" t="s">
        <v>25</v>
      </c>
      <c r="J174" s="111" t="s">
        <v>25</v>
      </c>
      <c r="K174" s="111" t="s">
        <v>25</v>
      </c>
      <c r="L174" s="161" t="s">
        <v>160</v>
      </c>
    </row>
    <row r="175" spans="1:12" ht="60" customHeight="1">
      <c r="A175" s="112" t="s">
        <v>25</v>
      </c>
      <c r="B175" s="152" t="s">
        <v>130</v>
      </c>
      <c r="C175" s="155" t="s">
        <v>93</v>
      </c>
      <c r="D175" s="155" t="s">
        <v>127</v>
      </c>
      <c r="E175" s="112" t="s">
        <v>195</v>
      </c>
      <c r="F175" s="47">
        <v>7800</v>
      </c>
      <c r="G175" s="47">
        <v>6240</v>
      </c>
      <c r="H175" s="47">
        <v>4680</v>
      </c>
      <c r="I175" s="110" t="s">
        <v>25</v>
      </c>
      <c r="J175" s="110" t="s">
        <v>25</v>
      </c>
      <c r="K175" s="110" t="s">
        <v>25</v>
      </c>
      <c r="L175" s="159" t="s">
        <v>160</v>
      </c>
    </row>
    <row r="176" spans="1:12" ht="60" customHeight="1">
      <c r="A176" s="113" t="s">
        <v>25</v>
      </c>
      <c r="B176" s="153" t="s">
        <v>25</v>
      </c>
      <c r="C176" s="156" t="s">
        <v>93</v>
      </c>
      <c r="D176" s="156" t="s">
        <v>127</v>
      </c>
      <c r="E176" s="113" t="s">
        <v>197</v>
      </c>
      <c r="F176" s="47">
        <v>0</v>
      </c>
      <c r="G176" s="47">
        <v>0</v>
      </c>
      <c r="H176" s="47">
        <v>0</v>
      </c>
      <c r="I176" s="111" t="s">
        <v>25</v>
      </c>
      <c r="J176" s="158" t="s">
        <v>25</v>
      </c>
      <c r="K176" s="158" t="s">
        <v>25</v>
      </c>
      <c r="L176" s="160" t="s">
        <v>160</v>
      </c>
    </row>
    <row r="177" spans="1:12" ht="60" customHeight="1">
      <c r="A177" s="114" t="s">
        <v>25</v>
      </c>
      <c r="B177" s="154" t="s">
        <v>25</v>
      </c>
      <c r="C177" s="157" t="s">
        <v>93</v>
      </c>
      <c r="D177" s="157" t="s">
        <v>127</v>
      </c>
      <c r="E177" s="114" t="s">
        <v>197</v>
      </c>
      <c r="F177" s="47">
        <v>0</v>
      </c>
      <c r="G177" s="47">
        <v>0</v>
      </c>
      <c r="H177" s="47">
        <v>0</v>
      </c>
      <c r="I177" s="48" t="s">
        <v>25</v>
      </c>
      <c r="J177" s="111" t="s">
        <v>25</v>
      </c>
      <c r="K177" s="111" t="s">
        <v>25</v>
      </c>
      <c r="L177" s="161" t="s">
        <v>160</v>
      </c>
    </row>
    <row r="178" spans="1:12" ht="60" customHeight="1">
      <c r="A178" s="112" t="s">
        <v>25</v>
      </c>
      <c r="B178" s="152" t="s">
        <v>131</v>
      </c>
      <c r="C178" s="155" t="s">
        <v>93</v>
      </c>
      <c r="D178" s="155" t="s">
        <v>129</v>
      </c>
      <c r="E178" s="112" t="s">
        <v>195</v>
      </c>
      <c r="F178" s="47">
        <v>14700</v>
      </c>
      <c r="G178" s="47">
        <v>11025</v>
      </c>
      <c r="H178" s="47">
        <v>8085</v>
      </c>
      <c r="I178" s="110" t="s">
        <v>25</v>
      </c>
      <c r="J178" s="110" t="s">
        <v>25</v>
      </c>
      <c r="K178" s="110" t="s">
        <v>25</v>
      </c>
      <c r="L178" s="159" t="s">
        <v>160</v>
      </c>
    </row>
    <row r="179" spans="1:12" ht="60" customHeight="1">
      <c r="A179" s="113" t="s">
        <v>25</v>
      </c>
      <c r="B179" s="153" t="s">
        <v>25</v>
      </c>
      <c r="C179" s="156" t="s">
        <v>93</v>
      </c>
      <c r="D179" s="156" t="s">
        <v>129</v>
      </c>
      <c r="E179" s="113" t="s">
        <v>197</v>
      </c>
      <c r="F179" s="47">
        <v>0</v>
      </c>
      <c r="G179" s="47">
        <v>0</v>
      </c>
      <c r="H179" s="47">
        <v>0</v>
      </c>
      <c r="I179" s="111" t="s">
        <v>25</v>
      </c>
      <c r="J179" s="158" t="s">
        <v>25</v>
      </c>
      <c r="K179" s="158" t="s">
        <v>25</v>
      </c>
      <c r="L179" s="160" t="s">
        <v>160</v>
      </c>
    </row>
    <row r="180" spans="1:12" ht="60" customHeight="1">
      <c r="A180" s="114" t="s">
        <v>25</v>
      </c>
      <c r="B180" s="154" t="s">
        <v>25</v>
      </c>
      <c r="C180" s="157" t="s">
        <v>93</v>
      </c>
      <c r="D180" s="157" t="s">
        <v>129</v>
      </c>
      <c r="E180" s="114" t="s">
        <v>197</v>
      </c>
      <c r="F180" s="47">
        <v>0</v>
      </c>
      <c r="G180" s="47">
        <v>0</v>
      </c>
      <c r="H180" s="47">
        <v>0</v>
      </c>
      <c r="I180" s="48" t="s">
        <v>25</v>
      </c>
      <c r="J180" s="111" t="s">
        <v>25</v>
      </c>
      <c r="K180" s="111" t="s">
        <v>25</v>
      </c>
      <c r="L180" s="161" t="s">
        <v>160</v>
      </c>
    </row>
    <row r="181" spans="1:12" ht="60" customHeight="1">
      <c r="A181" s="112" t="s">
        <v>25</v>
      </c>
      <c r="B181" s="152" t="s">
        <v>132</v>
      </c>
      <c r="C181" s="155" t="s">
        <v>93</v>
      </c>
      <c r="D181" s="155" t="s">
        <v>124</v>
      </c>
      <c r="E181" s="112" t="s">
        <v>195</v>
      </c>
      <c r="F181" s="47">
        <v>17800</v>
      </c>
      <c r="G181" s="47">
        <v>12104</v>
      </c>
      <c r="H181" s="47">
        <v>7120</v>
      </c>
      <c r="I181" s="110" t="s">
        <v>25</v>
      </c>
      <c r="J181" s="110" t="s">
        <v>25</v>
      </c>
      <c r="K181" s="110" t="s">
        <v>25</v>
      </c>
      <c r="L181" s="159" t="s">
        <v>160</v>
      </c>
    </row>
    <row r="182" spans="1:12" ht="60" customHeight="1">
      <c r="A182" s="113" t="s">
        <v>25</v>
      </c>
      <c r="B182" s="153" t="s">
        <v>25</v>
      </c>
      <c r="C182" s="156" t="s">
        <v>93</v>
      </c>
      <c r="D182" s="156" t="s">
        <v>124</v>
      </c>
      <c r="E182" s="113" t="s">
        <v>197</v>
      </c>
      <c r="F182" s="47">
        <v>0</v>
      </c>
      <c r="G182" s="47">
        <v>0</v>
      </c>
      <c r="H182" s="47">
        <v>0</v>
      </c>
      <c r="I182" s="111" t="s">
        <v>25</v>
      </c>
      <c r="J182" s="158" t="s">
        <v>25</v>
      </c>
      <c r="K182" s="158" t="s">
        <v>25</v>
      </c>
      <c r="L182" s="160" t="s">
        <v>160</v>
      </c>
    </row>
    <row r="183" spans="1:12" ht="60" customHeight="1">
      <c r="A183" s="114" t="s">
        <v>25</v>
      </c>
      <c r="B183" s="154" t="s">
        <v>25</v>
      </c>
      <c r="C183" s="157" t="s">
        <v>93</v>
      </c>
      <c r="D183" s="157" t="s">
        <v>124</v>
      </c>
      <c r="E183" s="114" t="s">
        <v>197</v>
      </c>
      <c r="F183" s="47">
        <v>0</v>
      </c>
      <c r="G183" s="47">
        <v>0</v>
      </c>
      <c r="H183" s="47">
        <v>0</v>
      </c>
      <c r="I183" s="48" t="s">
        <v>25</v>
      </c>
      <c r="J183" s="111" t="s">
        <v>25</v>
      </c>
      <c r="K183" s="111" t="s">
        <v>25</v>
      </c>
      <c r="L183" s="161" t="s">
        <v>160</v>
      </c>
    </row>
    <row r="184" spans="1:12" ht="60" customHeight="1">
      <c r="A184" s="112" t="s">
        <v>25</v>
      </c>
      <c r="B184" s="152" t="s">
        <v>133</v>
      </c>
      <c r="C184" s="155" t="s">
        <v>93</v>
      </c>
      <c r="D184" s="155" t="s">
        <v>124</v>
      </c>
      <c r="E184" s="112" t="s">
        <v>195</v>
      </c>
      <c r="F184" s="47">
        <v>18865</v>
      </c>
      <c r="G184" s="47">
        <v>12828.2</v>
      </c>
      <c r="H184" s="47">
        <v>10941.7</v>
      </c>
      <c r="I184" s="110" t="s">
        <v>25</v>
      </c>
      <c r="J184" s="110" t="s">
        <v>25</v>
      </c>
      <c r="K184" s="110" t="s">
        <v>25</v>
      </c>
      <c r="L184" s="159" t="s">
        <v>160</v>
      </c>
    </row>
    <row r="185" spans="1:12" ht="60" customHeight="1">
      <c r="A185" s="113" t="s">
        <v>25</v>
      </c>
      <c r="B185" s="153" t="s">
        <v>25</v>
      </c>
      <c r="C185" s="156" t="s">
        <v>93</v>
      </c>
      <c r="D185" s="156" t="s">
        <v>124</v>
      </c>
      <c r="E185" s="113" t="s">
        <v>197</v>
      </c>
      <c r="F185" s="47">
        <v>0</v>
      </c>
      <c r="G185" s="47">
        <v>0</v>
      </c>
      <c r="H185" s="47">
        <v>0</v>
      </c>
      <c r="I185" s="111" t="s">
        <v>25</v>
      </c>
      <c r="J185" s="158" t="s">
        <v>25</v>
      </c>
      <c r="K185" s="158" t="s">
        <v>25</v>
      </c>
      <c r="L185" s="160" t="s">
        <v>160</v>
      </c>
    </row>
    <row r="186" spans="1:12" ht="60" customHeight="1">
      <c r="A186" s="114" t="s">
        <v>25</v>
      </c>
      <c r="B186" s="154" t="s">
        <v>25</v>
      </c>
      <c r="C186" s="157" t="s">
        <v>93</v>
      </c>
      <c r="D186" s="157" t="s">
        <v>124</v>
      </c>
      <c r="E186" s="114" t="s">
        <v>197</v>
      </c>
      <c r="F186" s="47">
        <v>0</v>
      </c>
      <c r="G186" s="47">
        <v>0</v>
      </c>
      <c r="H186" s="47">
        <v>0</v>
      </c>
      <c r="I186" s="48" t="s">
        <v>25</v>
      </c>
      <c r="J186" s="111" t="s">
        <v>25</v>
      </c>
      <c r="K186" s="111" t="s">
        <v>25</v>
      </c>
      <c r="L186" s="161" t="s">
        <v>160</v>
      </c>
    </row>
    <row r="187" spans="1:12" ht="60" customHeight="1">
      <c r="A187" s="112" t="s">
        <v>25</v>
      </c>
      <c r="B187" s="152" t="s">
        <v>134</v>
      </c>
      <c r="C187" s="155" t="s">
        <v>93</v>
      </c>
      <c r="D187" s="155" t="s">
        <v>129</v>
      </c>
      <c r="E187" s="112" t="s">
        <v>195</v>
      </c>
      <c r="F187" s="47">
        <v>11986.3</v>
      </c>
      <c r="G187" s="47">
        <v>8390.4</v>
      </c>
      <c r="H187" s="47">
        <v>4195.2</v>
      </c>
      <c r="I187" s="110" t="s">
        <v>25</v>
      </c>
      <c r="J187" s="110" t="s">
        <v>25</v>
      </c>
      <c r="K187" s="110" t="s">
        <v>25</v>
      </c>
      <c r="L187" s="159" t="s">
        <v>160</v>
      </c>
    </row>
    <row r="188" spans="1:12" ht="60" customHeight="1">
      <c r="A188" s="113" t="s">
        <v>25</v>
      </c>
      <c r="B188" s="153" t="s">
        <v>25</v>
      </c>
      <c r="C188" s="156" t="s">
        <v>93</v>
      </c>
      <c r="D188" s="156" t="s">
        <v>129</v>
      </c>
      <c r="E188" s="113" t="s">
        <v>197</v>
      </c>
      <c r="F188" s="47">
        <v>0</v>
      </c>
      <c r="G188" s="47">
        <v>0</v>
      </c>
      <c r="H188" s="47">
        <v>0</v>
      </c>
      <c r="I188" s="111" t="s">
        <v>25</v>
      </c>
      <c r="J188" s="158" t="s">
        <v>25</v>
      </c>
      <c r="K188" s="158" t="s">
        <v>25</v>
      </c>
      <c r="L188" s="160" t="s">
        <v>160</v>
      </c>
    </row>
    <row r="189" spans="1:12" ht="60" customHeight="1">
      <c r="A189" s="114" t="s">
        <v>25</v>
      </c>
      <c r="B189" s="154" t="s">
        <v>25</v>
      </c>
      <c r="C189" s="157" t="s">
        <v>93</v>
      </c>
      <c r="D189" s="157" t="s">
        <v>129</v>
      </c>
      <c r="E189" s="114" t="s">
        <v>197</v>
      </c>
      <c r="F189" s="47">
        <v>0</v>
      </c>
      <c r="G189" s="47">
        <v>0</v>
      </c>
      <c r="H189" s="47">
        <v>0</v>
      </c>
      <c r="I189" s="48" t="s">
        <v>25</v>
      </c>
      <c r="J189" s="111" t="s">
        <v>25</v>
      </c>
      <c r="K189" s="111" t="s">
        <v>25</v>
      </c>
      <c r="L189" s="161" t="s">
        <v>160</v>
      </c>
    </row>
    <row r="190" spans="1:12" ht="60" customHeight="1">
      <c r="A190" s="112" t="s">
        <v>25</v>
      </c>
      <c r="B190" s="152" t="s">
        <v>135</v>
      </c>
      <c r="C190" s="155" t="s">
        <v>93</v>
      </c>
      <c r="D190" s="155" t="s">
        <v>127</v>
      </c>
      <c r="E190" s="112" t="s">
        <v>195</v>
      </c>
      <c r="F190" s="47">
        <v>12001.8</v>
      </c>
      <c r="G190" s="47">
        <v>8401.3</v>
      </c>
      <c r="H190" s="47">
        <v>4200.6</v>
      </c>
      <c r="I190" s="110" t="s">
        <v>25</v>
      </c>
      <c r="J190" s="110" t="s">
        <v>25</v>
      </c>
      <c r="K190" s="110" t="s">
        <v>25</v>
      </c>
      <c r="L190" s="159" t="s">
        <v>160</v>
      </c>
    </row>
    <row r="191" spans="1:12" ht="60" customHeight="1">
      <c r="A191" s="113" t="s">
        <v>25</v>
      </c>
      <c r="B191" s="153" t="s">
        <v>25</v>
      </c>
      <c r="C191" s="156" t="s">
        <v>93</v>
      </c>
      <c r="D191" s="156" t="s">
        <v>127</v>
      </c>
      <c r="E191" s="113" t="s">
        <v>197</v>
      </c>
      <c r="F191" s="47">
        <v>0</v>
      </c>
      <c r="G191" s="47">
        <v>0</v>
      </c>
      <c r="H191" s="47">
        <v>0</v>
      </c>
      <c r="I191" s="111" t="s">
        <v>25</v>
      </c>
      <c r="J191" s="158" t="s">
        <v>25</v>
      </c>
      <c r="K191" s="158" t="s">
        <v>25</v>
      </c>
      <c r="L191" s="160" t="s">
        <v>160</v>
      </c>
    </row>
    <row r="192" spans="1:12" ht="60" customHeight="1">
      <c r="A192" s="114" t="s">
        <v>25</v>
      </c>
      <c r="B192" s="154" t="s">
        <v>25</v>
      </c>
      <c r="C192" s="157" t="s">
        <v>93</v>
      </c>
      <c r="D192" s="157" t="s">
        <v>127</v>
      </c>
      <c r="E192" s="114" t="s">
        <v>197</v>
      </c>
      <c r="F192" s="47">
        <v>0</v>
      </c>
      <c r="G192" s="47">
        <v>0</v>
      </c>
      <c r="H192" s="47">
        <v>0</v>
      </c>
      <c r="I192" s="48" t="s">
        <v>25</v>
      </c>
      <c r="J192" s="111" t="s">
        <v>25</v>
      </c>
      <c r="K192" s="111" t="s">
        <v>25</v>
      </c>
      <c r="L192" s="161" t="s">
        <v>160</v>
      </c>
    </row>
    <row r="193" spans="1:12" ht="60" customHeight="1">
      <c r="A193" s="112" t="s">
        <v>25</v>
      </c>
      <c r="B193" s="152" t="s">
        <v>136</v>
      </c>
      <c r="C193" s="155" t="s">
        <v>93</v>
      </c>
      <c r="D193" s="155" t="s">
        <v>129</v>
      </c>
      <c r="E193" s="112" t="s">
        <v>195</v>
      </c>
      <c r="F193" s="47">
        <v>11613</v>
      </c>
      <c r="G193" s="47">
        <v>8942</v>
      </c>
      <c r="H193" s="47">
        <v>4877.5</v>
      </c>
      <c r="I193" s="110" t="s">
        <v>25</v>
      </c>
      <c r="J193" s="110" t="s">
        <v>25</v>
      </c>
      <c r="K193" s="110" t="s">
        <v>25</v>
      </c>
      <c r="L193" s="159" t="s">
        <v>160</v>
      </c>
    </row>
    <row r="194" spans="1:12" ht="60" customHeight="1">
      <c r="A194" s="113" t="s">
        <v>25</v>
      </c>
      <c r="B194" s="153" t="s">
        <v>25</v>
      </c>
      <c r="C194" s="156" t="s">
        <v>93</v>
      </c>
      <c r="D194" s="156" t="s">
        <v>129</v>
      </c>
      <c r="E194" s="113" t="s">
        <v>197</v>
      </c>
      <c r="F194" s="47">
        <v>0</v>
      </c>
      <c r="G194" s="47">
        <v>0</v>
      </c>
      <c r="H194" s="47">
        <v>0</v>
      </c>
      <c r="I194" s="111" t="s">
        <v>25</v>
      </c>
      <c r="J194" s="158" t="s">
        <v>25</v>
      </c>
      <c r="K194" s="158" t="s">
        <v>25</v>
      </c>
      <c r="L194" s="160" t="s">
        <v>160</v>
      </c>
    </row>
    <row r="195" spans="1:12" ht="60" customHeight="1">
      <c r="A195" s="114" t="s">
        <v>25</v>
      </c>
      <c r="B195" s="154" t="s">
        <v>25</v>
      </c>
      <c r="C195" s="157" t="s">
        <v>93</v>
      </c>
      <c r="D195" s="157" t="s">
        <v>129</v>
      </c>
      <c r="E195" s="114" t="s">
        <v>197</v>
      </c>
      <c r="F195" s="47">
        <v>0</v>
      </c>
      <c r="G195" s="47">
        <v>0</v>
      </c>
      <c r="H195" s="47">
        <v>0</v>
      </c>
      <c r="I195" s="48" t="s">
        <v>25</v>
      </c>
      <c r="J195" s="111" t="s">
        <v>25</v>
      </c>
      <c r="K195" s="111" t="s">
        <v>25</v>
      </c>
      <c r="L195" s="161" t="s">
        <v>160</v>
      </c>
    </row>
    <row r="196" spans="1:12" ht="60" customHeight="1">
      <c r="A196" s="112" t="s">
        <v>25</v>
      </c>
      <c r="B196" s="152" t="s">
        <v>137</v>
      </c>
      <c r="C196" s="155" t="s">
        <v>93</v>
      </c>
      <c r="D196" s="155" t="s">
        <v>124</v>
      </c>
      <c r="E196" s="112" t="s">
        <v>195</v>
      </c>
      <c r="F196" s="47">
        <v>18865</v>
      </c>
      <c r="G196" s="47">
        <v>13016.9</v>
      </c>
      <c r="H196" s="47">
        <v>11130.4</v>
      </c>
      <c r="I196" s="110" t="s">
        <v>25</v>
      </c>
      <c r="J196" s="110" t="s">
        <v>25</v>
      </c>
      <c r="K196" s="110" t="s">
        <v>25</v>
      </c>
      <c r="L196" s="159" t="s">
        <v>160</v>
      </c>
    </row>
    <row r="197" spans="1:12" ht="60" customHeight="1">
      <c r="A197" s="113" t="s">
        <v>25</v>
      </c>
      <c r="B197" s="153" t="s">
        <v>25</v>
      </c>
      <c r="C197" s="156" t="s">
        <v>93</v>
      </c>
      <c r="D197" s="156" t="s">
        <v>124</v>
      </c>
      <c r="E197" s="113" t="s">
        <v>197</v>
      </c>
      <c r="F197" s="47">
        <v>0</v>
      </c>
      <c r="G197" s="47">
        <v>0</v>
      </c>
      <c r="H197" s="47">
        <v>0</v>
      </c>
      <c r="I197" s="111" t="s">
        <v>25</v>
      </c>
      <c r="J197" s="158" t="s">
        <v>25</v>
      </c>
      <c r="K197" s="158" t="s">
        <v>25</v>
      </c>
      <c r="L197" s="160" t="s">
        <v>160</v>
      </c>
    </row>
    <row r="198" spans="1:12" ht="60" customHeight="1">
      <c r="A198" s="114" t="s">
        <v>25</v>
      </c>
      <c r="B198" s="154" t="s">
        <v>25</v>
      </c>
      <c r="C198" s="157" t="s">
        <v>93</v>
      </c>
      <c r="D198" s="157" t="s">
        <v>124</v>
      </c>
      <c r="E198" s="114" t="s">
        <v>197</v>
      </c>
      <c r="F198" s="47">
        <v>0</v>
      </c>
      <c r="G198" s="47">
        <v>0</v>
      </c>
      <c r="H198" s="47">
        <v>0</v>
      </c>
      <c r="I198" s="48" t="s">
        <v>25</v>
      </c>
      <c r="J198" s="111" t="s">
        <v>25</v>
      </c>
      <c r="K198" s="111" t="s">
        <v>25</v>
      </c>
      <c r="L198" s="161" t="s">
        <v>160</v>
      </c>
    </row>
    <row r="199" spans="1:12" ht="60" customHeight="1">
      <c r="A199" s="112" t="s">
        <v>25</v>
      </c>
      <c r="B199" s="152" t="s">
        <v>215</v>
      </c>
      <c r="C199" s="155" t="s">
        <v>216</v>
      </c>
      <c r="D199" s="155" t="s">
        <v>217</v>
      </c>
      <c r="E199" s="112" t="s">
        <v>195</v>
      </c>
      <c r="F199" s="47">
        <v>7100</v>
      </c>
      <c r="G199" s="47">
        <v>3550</v>
      </c>
      <c r="H199" s="47">
        <v>0</v>
      </c>
      <c r="I199" s="110" t="s">
        <v>25</v>
      </c>
      <c r="J199" s="110" t="s">
        <v>25</v>
      </c>
      <c r="K199" s="110" t="s">
        <v>25</v>
      </c>
      <c r="L199" s="159" t="s">
        <v>160</v>
      </c>
    </row>
    <row r="200" spans="1:12" ht="60" customHeight="1">
      <c r="A200" s="113" t="s">
        <v>25</v>
      </c>
      <c r="B200" s="153" t="s">
        <v>25</v>
      </c>
      <c r="C200" s="156" t="s">
        <v>216</v>
      </c>
      <c r="D200" s="156" t="s">
        <v>217</v>
      </c>
      <c r="E200" s="113" t="s">
        <v>197</v>
      </c>
      <c r="F200" s="47">
        <v>0</v>
      </c>
      <c r="G200" s="47">
        <v>0</v>
      </c>
      <c r="H200" s="47">
        <v>0</v>
      </c>
      <c r="I200" s="111" t="s">
        <v>25</v>
      </c>
      <c r="J200" s="158" t="s">
        <v>25</v>
      </c>
      <c r="K200" s="158" t="s">
        <v>25</v>
      </c>
      <c r="L200" s="160" t="s">
        <v>160</v>
      </c>
    </row>
    <row r="201" spans="1:12" ht="60" customHeight="1">
      <c r="A201" s="114" t="s">
        <v>25</v>
      </c>
      <c r="B201" s="154" t="s">
        <v>25</v>
      </c>
      <c r="C201" s="157" t="s">
        <v>216</v>
      </c>
      <c r="D201" s="157" t="s">
        <v>217</v>
      </c>
      <c r="E201" s="114" t="s">
        <v>197</v>
      </c>
      <c r="F201" s="47">
        <v>0</v>
      </c>
      <c r="G201" s="47">
        <v>0</v>
      </c>
      <c r="H201" s="47">
        <v>0</v>
      </c>
      <c r="I201" s="48" t="s">
        <v>25</v>
      </c>
      <c r="J201" s="111" t="s">
        <v>25</v>
      </c>
      <c r="K201" s="111" t="s">
        <v>25</v>
      </c>
      <c r="L201" s="161" t="s">
        <v>160</v>
      </c>
    </row>
    <row r="202" spans="1:12" ht="60" customHeight="1">
      <c r="A202" s="112" t="s">
        <v>25</v>
      </c>
      <c r="B202" s="152" t="s">
        <v>218</v>
      </c>
      <c r="C202" s="155" t="s">
        <v>216</v>
      </c>
      <c r="D202" s="155" t="s">
        <v>219</v>
      </c>
      <c r="E202" s="112" t="s">
        <v>195</v>
      </c>
      <c r="F202" s="47">
        <v>17320</v>
      </c>
      <c r="G202" s="47">
        <v>4330</v>
      </c>
      <c r="H202" s="47">
        <v>0</v>
      </c>
      <c r="I202" s="110" t="s">
        <v>25</v>
      </c>
      <c r="J202" s="110" t="s">
        <v>25</v>
      </c>
      <c r="K202" s="110" t="s">
        <v>25</v>
      </c>
      <c r="L202" s="159" t="s">
        <v>160</v>
      </c>
    </row>
    <row r="203" spans="1:12" ht="60" customHeight="1">
      <c r="A203" s="113" t="s">
        <v>25</v>
      </c>
      <c r="B203" s="153" t="s">
        <v>25</v>
      </c>
      <c r="C203" s="156" t="s">
        <v>216</v>
      </c>
      <c r="D203" s="156" t="s">
        <v>219</v>
      </c>
      <c r="E203" s="113" t="s">
        <v>197</v>
      </c>
      <c r="F203" s="47">
        <v>0</v>
      </c>
      <c r="G203" s="47">
        <v>0</v>
      </c>
      <c r="H203" s="47">
        <v>0</v>
      </c>
      <c r="I203" s="111" t="s">
        <v>25</v>
      </c>
      <c r="J203" s="158" t="s">
        <v>25</v>
      </c>
      <c r="K203" s="158" t="s">
        <v>25</v>
      </c>
      <c r="L203" s="160" t="s">
        <v>160</v>
      </c>
    </row>
    <row r="204" spans="1:12" ht="60" customHeight="1">
      <c r="A204" s="114" t="s">
        <v>25</v>
      </c>
      <c r="B204" s="154" t="s">
        <v>25</v>
      </c>
      <c r="C204" s="157" t="s">
        <v>216</v>
      </c>
      <c r="D204" s="157" t="s">
        <v>219</v>
      </c>
      <c r="E204" s="114" t="s">
        <v>197</v>
      </c>
      <c r="F204" s="47">
        <v>0</v>
      </c>
      <c r="G204" s="47">
        <v>0</v>
      </c>
      <c r="H204" s="47">
        <v>0</v>
      </c>
      <c r="I204" s="48" t="s">
        <v>25</v>
      </c>
      <c r="J204" s="111" t="s">
        <v>25</v>
      </c>
      <c r="K204" s="111" t="s">
        <v>25</v>
      </c>
      <c r="L204" s="161" t="s">
        <v>160</v>
      </c>
    </row>
    <row r="205" spans="1:12" ht="60" customHeight="1">
      <c r="A205" s="112" t="s">
        <v>25</v>
      </c>
      <c r="B205" s="152" t="s">
        <v>220</v>
      </c>
      <c r="C205" s="155" t="s">
        <v>216</v>
      </c>
      <c r="D205" s="155" t="s">
        <v>221</v>
      </c>
      <c r="E205" s="112" t="s">
        <v>195</v>
      </c>
      <c r="F205" s="47">
        <v>9500</v>
      </c>
      <c r="G205" s="47">
        <v>4750</v>
      </c>
      <c r="H205" s="47">
        <v>0</v>
      </c>
      <c r="I205" s="110" t="s">
        <v>25</v>
      </c>
      <c r="J205" s="110" t="s">
        <v>25</v>
      </c>
      <c r="K205" s="110" t="s">
        <v>25</v>
      </c>
      <c r="L205" s="159" t="s">
        <v>160</v>
      </c>
    </row>
    <row r="206" spans="1:12" ht="60" customHeight="1">
      <c r="A206" s="113" t="s">
        <v>25</v>
      </c>
      <c r="B206" s="153" t="s">
        <v>25</v>
      </c>
      <c r="C206" s="156" t="s">
        <v>216</v>
      </c>
      <c r="D206" s="156" t="s">
        <v>221</v>
      </c>
      <c r="E206" s="113" t="s">
        <v>197</v>
      </c>
      <c r="F206" s="47">
        <v>0</v>
      </c>
      <c r="G206" s="47">
        <v>0</v>
      </c>
      <c r="H206" s="47">
        <v>0</v>
      </c>
      <c r="I206" s="111" t="s">
        <v>25</v>
      </c>
      <c r="J206" s="158" t="s">
        <v>25</v>
      </c>
      <c r="K206" s="158" t="s">
        <v>25</v>
      </c>
      <c r="L206" s="160" t="s">
        <v>160</v>
      </c>
    </row>
    <row r="207" spans="1:12" ht="60" customHeight="1">
      <c r="A207" s="114" t="s">
        <v>25</v>
      </c>
      <c r="B207" s="154" t="s">
        <v>25</v>
      </c>
      <c r="C207" s="157" t="s">
        <v>216</v>
      </c>
      <c r="D207" s="157" t="s">
        <v>221</v>
      </c>
      <c r="E207" s="114" t="s">
        <v>197</v>
      </c>
      <c r="F207" s="47">
        <v>0</v>
      </c>
      <c r="G207" s="47">
        <v>0</v>
      </c>
      <c r="H207" s="47">
        <v>0</v>
      </c>
      <c r="I207" s="48" t="s">
        <v>25</v>
      </c>
      <c r="J207" s="111" t="s">
        <v>25</v>
      </c>
      <c r="K207" s="111" t="s">
        <v>25</v>
      </c>
      <c r="L207" s="161" t="s">
        <v>160</v>
      </c>
    </row>
    <row r="208" spans="1:12" ht="60" customHeight="1">
      <c r="A208" s="112" t="s">
        <v>25</v>
      </c>
      <c r="B208" s="152" t="s">
        <v>222</v>
      </c>
      <c r="C208" s="155" t="s">
        <v>216</v>
      </c>
      <c r="D208" s="155" t="s">
        <v>223</v>
      </c>
      <c r="E208" s="112" t="s">
        <v>195</v>
      </c>
      <c r="F208" s="47">
        <v>7120</v>
      </c>
      <c r="G208" s="47">
        <v>2136</v>
      </c>
      <c r="H208" s="47">
        <v>0</v>
      </c>
      <c r="I208" s="110" t="s">
        <v>25</v>
      </c>
      <c r="J208" s="110" t="s">
        <v>25</v>
      </c>
      <c r="K208" s="110" t="s">
        <v>25</v>
      </c>
      <c r="L208" s="159" t="s">
        <v>160</v>
      </c>
    </row>
    <row r="209" spans="1:12" ht="60" customHeight="1">
      <c r="A209" s="113" t="s">
        <v>25</v>
      </c>
      <c r="B209" s="153" t="s">
        <v>25</v>
      </c>
      <c r="C209" s="156" t="s">
        <v>216</v>
      </c>
      <c r="D209" s="156" t="s">
        <v>223</v>
      </c>
      <c r="E209" s="113" t="s">
        <v>197</v>
      </c>
      <c r="F209" s="47">
        <v>0</v>
      </c>
      <c r="G209" s="47">
        <v>0</v>
      </c>
      <c r="H209" s="47">
        <v>0</v>
      </c>
      <c r="I209" s="111" t="s">
        <v>25</v>
      </c>
      <c r="J209" s="158" t="s">
        <v>25</v>
      </c>
      <c r="K209" s="158" t="s">
        <v>25</v>
      </c>
      <c r="L209" s="160" t="s">
        <v>160</v>
      </c>
    </row>
    <row r="210" spans="1:12" ht="60" customHeight="1">
      <c r="A210" s="114" t="s">
        <v>25</v>
      </c>
      <c r="B210" s="154" t="s">
        <v>25</v>
      </c>
      <c r="C210" s="157" t="s">
        <v>216</v>
      </c>
      <c r="D210" s="157" t="s">
        <v>223</v>
      </c>
      <c r="E210" s="114" t="s">
        <v>197</v>
      </c>
      <c r="F210" s="47">
        <v>0</v>
      </c>
      <c r="G210" s="47">
        <v>0</v>
      </c>
      <c r="H210" s="47">
        <v>0</v>
      </c>
      <c r="I210" s="48" t="s">
        <v>25</v>
      </c>
      <c r="J210" s="111" t="s">
        <v>25</v>
      </c>
      <c r="K210" s="111" t="s">
        <v>25</v>
      </c>
      <c r="L210" s="161" t="s">
        <v>160</v>
      </c>
    </row>
    <row r="211" spans="1:12" ht="60" customHeight="1">
      <c r="A211" s="112" t="s">
        <v>25</v>
      </c>
      <c r="B211" s="152" t="s">
        <v>224</v>
      </c>
      <c r="C211" s="155" t="s">
        <v>225</v>
      </c>
      <c r="D211" s="155" t="s">
        <v>221</v>
      </c>
      <c r="E211" s="112" t="s">
        <v>195</v>
      </c>
      <c r="F211" s="47">
        <v>28800</v>
      </c>
      <c r="G211" s="47">
        <v>5760</v>
      </c>
      <c r="H211" s="47">
        <v>0</v>
      </c>
      <c r="I211" s="110" t="s">
        <v>25</v>
      </c>
      <c r="J211" s="110" t="s">
        <v>25</v>
      </c>
      <c r="K211" s="110" t="s">
        <v>25</v>
      </c>
      <c r="L211" s="159" t="s">
        <v>160</v>
      </c>
    </row>
    <row r="212" spans="1:12" ht="60" customHeight="1">
      <c r="A212" s="113" t="s">
        <v>25</v>
      </c>
      <c r="B212" s="153" t="s">
        <v>25</v>
      </c>
      <c r="C212" s="156" t="s">
        <v>225</v>
      </c>
      <c r="D212" s="156" t="s">
        <v>221</v>
      </c>
      <c r="E212" s="113" t="s">
        <v>197</v>
      </c>
      <c r="F212" s="47">
        <v>0</v>
      </c>
      <c r="G212" s="47">
        <v>0</v>
      </c>
      <c r="H212" s="47">
        <v>0</v>
      </c>
      <c r="I212" s="111" t="s">
        <v>25</v>
      </c>
      <c r="J212" s="158" t="s">
        <v>25</v>
      </c>
      <c r="K212" s="158" t="s">
        <v>25</v>
      </c>
      <c r="L212" s="160" t="s">
        <v>160</v>
      </c>
    </row>
    <row r="213" spans="1:12" ht="60" customHeight="1">
      <c r="A213" s="114" t="s">
        <v>25</v>
      </c>
      <c r="B213" s="154" t="s">
        <v>25</v>
      </c>
      <c r="C213" s="157" t="s">
        <v>225</v>
      </c>
      <c r="D213" s="157" t="s">
        <v>221</v>
      </c>
      <c r="E213" s="114" t="s">
        <v>197</v>
      </c>
      <c r="F213" s="47">
        <v>0</v>
      </c>
      <c r="G213" s="47">
        <v>0</v>
      </c>
      <c r="H213" s="47">
        <v>0</v>
      </c>
      <c r="I213" s="48" t="s">
        <v>25</v>
      </c>
      <c r="J213" s="111" t="s">
        <v>25</v>
      </c>
      <c r="K213" s="111" t="s">
        <v>25</v>
      </c>
      <c r="L213" s="161" t="s">
        <v>160</v>
      </c>
    </row>
    <row r="214" spans="1:12" ht="60" customHeight="1">
      <c r="A214" s="112" t="s">
        <v>25</v>
      </c>
      <c r="B214" s="152" t="s">
        <v>226</v>
      </c>
      <c r="C214" s="155" t="s">
        <v>216</v>
      </c>
      <c r="D214" s="155" t="s">
        <v>223</v>
      </c>
      <c r="E214" s="112" t="s">
        <v>195</v>
      </c>
      <c r="F214" s="47">
        <v>17200</v>
      </c>
      <c r="G214" s="47">
        <v>5160</v>
      </c>
      <c r="H214" s="47">
        <v>0</v>
      </c>
      <c r="I214" s="110" t="s">
        <v>25</v>
      </c>
      <c r="J214" s="110" t="s">
        <v>25</v>
      </c>
      <c r="K214" s="110" t="s">
        <v>25</v>
      </c>
      <c r="L214" s="159" t="s">
        <v>160</v>
      </c>
    </row>
    <row r="215" spans="1:12" ht="60" customHeight="1">
      <c r="A215" s="113" t="s">
        <v>25</v>
      </c>
      <c r="B215" s="153" t="s">
        <v>25</v>
      </c>
      <c r="C215" s="156" t="s">
        <v>216</v>
      </c>
      <c r="D215" s="156" t="s">
        <v>223</v>
      </c>
      <c r="E215" s="113" t="s">
        <v>197</v>
      </c>
      <c r="F215" s="47">
        <v>0</v>
      </c>
      <c r="G215" s="47">
        <v>0</v>
      </c>
      <c r="H215" s="47">
        <v>0</v>
      </c>
      <c r="I215" s="111" t="s">
        <v>25</v>
      </c>
      <c r="J215" s="158" t="s">
        <v>25</v>
      </c>
      <c r="K215" s="158" t="s">
        <v>25</v>
      </c>
      <c r="L215" s="160" t="s">
        <v>160</v>
      </c>
    </row>
    <row r="216" spans="1:12" ht="60" customHeight="1">
      <c r="A216" s="114" t="s">
        <v>25</v>
      </c>
      <c r="B216" s="154" t="s">
        <v>25</v>
      </c>
      <c r="C216" s="157" t="s">
        <v>216</v>
      </c>
      <c r="D216" s="157" t="s">
        <v>223</v>
      </c>
      <c r="E216" s="114" t="s">
        <v>197</v>
      </c>
      <c r="F216" s="47">
        <v>0</v>
      </c>
      <c r="G216" s="47">
        <v>0</v>
      </c>
      <c r="H216" s="47">
        <v>0</v>
      </c>
      <c r="I216" s="48" t="s">
        <v>25</v>
      </c>
      <c r="J216" s="111" t="s">
        <v>25</v>
      </c>
      <c r="K216" s="111" t="s">
        <v>25</v>
      </c>
      <c r="L216" s="161" t="s">
        <v>160</v>
      </c>
    </row>
    <row r="217" spans="1:12" ht="60" customHeight="1">
      <c r="A217" s="112" t="s">
        <v>25</v>
      </c>
      <c r="B217" s="152" t="s">
        <v>227</v>
      </c>
      <c r="C217" s="155" t="s">
        <v>216</v>
      </c>
      <c r="D217" s="155" t="s">
        <v>223</v>
      </c>
      <c r="E217" s="112" t="s">
        <v>195</v>
      </c>
      <c r="F217" s="47">
        <v>17300</v>
      </c>
      <c r="G217" s="47">
        <v>5190</v>
      </c>
      <c r="H217" s="47">
        <v>0</v>
      </c>
      <c r="I217" s="110" t="s">
        <v>25</v>
      </c>
      <c r="J217" s="110" t="s">
        <v>25</v>
      </c>
      <c r="K217" s="110" t="s">
        <v>25</v>
      </c>
      <c r="L217" s="159" t="s">
        <v>160</v>
      </c>
    </row>
    <row r="218" spans="1:12" ht="60" customHeight="1">
      <c r="A218" s="113" t="s">
        <v>25</v>
      </c>
      <c r="B218" s="153" t="s">
        <v>25</v>
      </c>
      <c r="C218" s="156" t="s">
        <v>216</v>
      </c>
      <c r="D218" s="156" t="s">
        <v>223</v>
      </c>
      <c r="E218" s="113" t="s">
        <v>197</v>
      </c>
      <c r="F218" s="47">
        <v>0</v>
      </c>
      <c r="G218" s="47">
        <v>0</v>
      </c>
      <c r="H218" s="47">
        <v>0</v>
      </c>
      <c r="I218" s="111" t="s">
        <v>25</v>
      </c>
      <c r="J218" s="158" t="s">
        <v>25</v>
      </c>
      <c r="K218" s="158" t="s">
        <v>25</v>
      </c>
      <c r="L218" s="160" t="s">
        <v>160</v>
      </c>
    </row>
    <row r="219" spans="1:12" ht="60" customHeight="1">
      <c r="A219" s="114" t="s">
        <v>25</v>
      </c>
      <c r="B219" s="154" t="s">
        <v>25</v>
      </c>
      <c r="C219" s="157" t="s">
        <v>216</v>
      </c>
      <c r="D219" s="157" t="s">
        <v>223</v>
      </c>
      <c r="E219" s="114" t="s">
        <v>197</v>
      </c>
      <c r="F219" s="47">
        <v>0</v>
      </c>
      <c r="G219" s="47">
        <v>0</v>
      </c>
      <c r="H219" s="47">
        <v>0</v>
      </c>
      <c r="I219" s="48" t="s">
        <v>25</v>
      </c>
      <c r="J219" s="111" t="s">
        <v>25</v>
      </c>
      <c r="K219" s="111" t="s">
        <v>25</v>
      </c>
      <c r="L219" s="161" t="s">
        <v>160</v>
      </c>
    </row>
    <row r="220" spans="1:12" ht="12.75">
      <c r="A220" s="174" t="s">
        <v>25</v>
      </c>
      <c r="B220" s="254" t="s">
        <v>138</v>
      </c>
      <c r="C220" s="255"/>
      <c r="D220" s="255"/>
      <c r="E220" s="256"/>
      <c r="F220" s="257"/>
      <c r="G220" s="45">
        <f>326950.9-284766.7</f>
        <v>42184.20000000001</v>
      </c>
      <c r="H220" s="266" t="s">
        <v>25</v>
      </c>
      <c r="I220" s="267"/>
      <c r="J220" s="267"/>
      <c r="K220" s="267"/>
      <c r="L220" s="257"/>
    </row>
    <row r="221" spans="1:12" ht="12.75">
      <c r="A221" s="175" t="s">
        <v>25</v>
      </c>
      <c r="B221" s="258" t="s">
        <v>25</v>
      </c>
      <c r="C221" s="259" t="s">
        <v>25</v>
      </c>
      <c r="D221" s="259" t="s">
        <v>25</v>
      </c>
      <c r="E221" s="260" t="s">
        <v>25</v>
      </c>
      <c r="F221" s="261">
        <v>0</v>
      </c>
      <c r="G221" s="45">
        <v>0</v>
      </c>
      <c r="H221" s="268"/>
      <c r="I221" s="269"/>
      <c r="J221" s="269"/>
      <c r="K221" s="269"/>
      <c r="L221" s="261"/>
    </row>
    <row r="222" spans="1:12" ht="12.75">
      <c r="A222" s="175" t="s">
        <v>25</v>
      </c>
      <c r="B222" s="262" t="s">
        <v>25</v>
      </c>
      <c r="C222" s="263" t="s">
        <v>25</v>
      </c>
      <c r="D222" s="263" t="s">
        <v>25</v>
      </c>
      <c r="E222" s="264" t="s">
        <v>25</v>
      </c>
      <c r="F222" s="265">
        <v>0</v>
      </c>
      <c r="G222" s="45">
        <v>0</v>
      </c>
      <c r="H222" s="268"/>
      <c r="I222" s="269"/>
      <c r="J222" s="269"/>
      <c r="K222" s="269"/>
      <c r="L222" s="261"/>
    </row>
    <row r="223" spans="1:12" ht="12.75">
      <c r="A223" s="46" t="s">
        <v>25</v>
      </c>
      <c r="B223" s="272" t="s">
        <v>139</v>
      </c>
      <c r="C223" s="273"/>
      <c r="D223" s="273"/>
      <c r="E223" s="274"/>
      <c r="F223" s="275"/>
      <c r="G223" s="45">
        <f>G220</f>
        <v>42184.20000000001</v>
      </c>
      <c r="H223" s="270"/>
      <c r="I223" s="271"/>
      <c r="J223" s="271"/>
      <c r="K223" s="271"/>
      <c r="L223" s="265"/>
    </row>
    <row r="224" spans="1:12" ht="12.75">
      <c r="A224" s="174" t="s">
        <v>140</v>
      </c>
      <c r="B224" s="162" t="s">
        <v>141</v>
      </c>
      <c r="C224" s="163"/>
      <c r="D224" s="164"/>
      <c r="E224" s="276">
        <v>108</v>
      </c>
      <c r="F224" s="49">
        <v>1805800</v>
      </c>
      <c r="G224" s="45">
        <v>145305.2</v>
      </c>
      <c r="H224" s="45">
        <v>85374.3</v>
      </c>
      <c r="I224" s="243" t="s">
        <v>25</v>
      </c>
      <c r="J224" s="244"/>
      <c r="K224" s="244"/>
      <c r="L224" s="245"/>
    </row>
    <row r="225" spans="1:12" ht="12.75">
      <c r="A225" s="175" t="s">
        <v>140</v>
      </c>
      <c r="B225" s="165"/>
      <c r="C225" s="166"/>
      <c r="D225" s="167"/>
      <c r="E225" s="277"/>
      <c r="F225" s="49">
        <v>0</v>
      </c>
      <c r="G225" s="45">
        <v>0</v>
      </c>
      <c r="H225" s="45">
        <v>0</v>
      </c>
      <c r="I225" s="246"/>
      <c r="J225" s="247"/>
      <c r="K225" s="247"/>
      <c r="L225" s="248"/>
    </row>
    <row r="226" spans="1:12" ht="12.75">
      <c r="A226" s="175" t="s">
        <v>140</v>
      </c>
      <c r="B226" s="168"/>
      <c r="C226" s="169"/>
      <c r="D226" s="170"/>
      <c r="E226" s="277"/>
      <c r="F226" s="49">
        <v>0</v>
      </c>
      <c r="G226" s="45">
        <v>0</v>
      </c>
      <c r="H226" s="45">
        <v>0</v>
      </c>
      <c r="I226" s="246"/>
      <c r="J226" s="247"/>
      <c r="K226" s="247"/>
      <c r="L226" s="248"/>
    </row>
    <row r="227" spans="1:12" ht="12.75">
      <c r="A227" s="46" t="s">
        <v>25</v>
      </c>
      <c r="B227" s="171" t="s">
        <v>36</v>
      </c>
      <c r="C227" s="172"/>
      <c r="D227" s="173"/>
      <c r="E227" s="278"/>
      <c r="F227" s="49">
        <v>1805800</v>
      </c>
      <c r="G227" s="45">
        <v>145305.2</v>
      </c>
      <c r="H227" s="45">
        <v>85374.3</v>
      </c>
      <c r="I227" s="249"/>
      <c r="J227" s="250"/>
      <c r="K227" s="250"/>
      <c r="L227" s="251"/>
    </row>
    <row r="228" spans="1:12" ht="62.25" customHeight="1">
      <c r="A228" s="112" t="s">
        <v>25</v>
      </c>
      <c r="B228" s="152" t="s">
        <v>142</v>
      </c>
      <c r="C228" s="155" t="s">
        <v>93</v>
      </c>
      <c r="D228" s="155" t="s">
        <v>158</v>
      </c>
      <c r="E228" s="112" t="s">
        <v>195</v>
      </c>
      <c r="F228" s="50">
        <v>10380</v>
      </c>
      <c r="G228" s="47">
        <v>7473.6</v>
      </c>
      <c r="H228" s="47">
        <v>4463.4</v>
      </c>
      <c r="I228" s="110" t="s">
        <v>25</v>
      </c>
      <c r="J228" s="110" t="s">
        <v>25</v>
      </c>
      <c r="K228" s="110" t="s">
        <v>25</v>
      </c>
      <c r="L228" s="159" t="s">
        <v>160</v>
      </c>
    </row>
    <row r="229" spans="1:12" ht="62.25" customHeight="1">
      <c r="A229" s="113" t="s">
        <v>25</v>
      </c>
      <c r="B229" s="153" t="s">
        <v>25</v>
      </c>
      <c r="C229" s="156" t="s">
        <v>93</v>
      </c>
      <c r="D229" s="156" t="s">
        <v>158</v>
      </c>
      <c r="E229" s="113" t="s">
        <v>197</v>
      </c>
      <c r="F229" s="50">
        <v>0</v>
      </c>
      <c r="G229" s="47">
        <v>0</v>
      </c>
      <c r="H229" s="47">
        <v>0</v>
      </c>
      <c r="I229" s="111" t="s">
        <v>25</v>
      </c>
      <c r="J229" s="158" t="s">
        <v>25</v>
      </c>
      <c r="K229" s="158" t="s">
        <v>25</v>
      </c>
      <c r="L229" s="160" t="s">
        <v>160</v>
      </c>
    </row>
    <row r="230" spans="1:12" ht="62.25" customHeight="1">
      <c r="A230" s="114" t="s">
        <v>25</v>
      </c>
      <c r="B230" s="154" t="s">
        <v>25</v>
      </c>
      <c r="C230" s="157" t="s">
        <v>93</v>
      </c>
      <c r="D230" s="157" t="s">
        <v>158</v>
      </c>
      <c r="E230" s="114" t="s">
        <v>197</v>
      </c>
      <c r="F230" s="50">
        <v>0</v>
      </c>
      <c r="G230" s="47">
        <v>0</v>
      </c>
      <c r="H230" s="47">
        <v>0</v>
      </c>
      <c r="I230" s="48" t="s">
        <v>25</v>
      </c>
      <c r="J230" s="111" t="s">
        <v>25</v>
      </c>
      <c r="K230" s="111" t="s">
        <v>25</v>
      </c>
      <c r="L230" s="161" t="s">
        <v>160</v>
      </c>
    </row>
    <row r="231" spans="1:12" ht="62.25" customHeight="1">
      <c r="A231" s="112" t="s">
        <v>25</v>
      </c>
      <c r="B231" s="152" t="s">
        <v>143</v>
      </c>
      <c r="C231" s="155" t="s">
        <v>93</v>
      </c>
      <c r="D231" s="155" t="s">
        <v>158</v>
      </c>
      <c r="E231" s="112" t="s">
        <v>195</v>
      </c>
      <c r="F231" s="50">
        <v>8200</v>
      </c>
      <c r="G231" s="47">
        <v>6150</v>
      </c>
      <c r="H231" s="47">
        <v>6150</v>
      </c>
      <c r="I231" s="110" t="s">
        <v>25</v>
      </c>
      <c r="J231" s="110" t="s">
        <v>25</v>
      </c>
      <c r="K231" s="110" t="s">
        <v>25</v>
      </c>
      <c r="L231" s="159" t="s">
        <v>228</v>
      </c>
    </row>
    <row r="232" spans="1:12" ht="62.25" customHeight="1">
      <c r="A232" s="113" t="s">
        <v>25</v>
      </c>
      <c r="B232" s="153" t="s">
        <v>25</v>
      </c>
      <c r="C232" s="156" t="s">
        <v>93</v>
      </c>
      <c r="D232" s="156" t="s">
        <v>158</v>
      </c>
      <c r="E232" s="113" t="s">
        <v>197</v>
      </c>
      <c r="F232" s="50">
        <v>0</v>
      </c>
      <c r="G232" s="47">
        <v>0</v>
      </c>
      <c r="H232" s="47">
        <v>0</v>
      </c>
      <c r="I232" s="111" t="s">
        <v>25</v>
      </c>
      <c r="J232" s="158" t="s">
        <v>25</v>
      </c>
      <c r="K232" s="158" t="s">
        <v>25</v>
      </c>
      <c r="L232" s="160" t="s">
        <v>228</v>
      </c>
    </row>
    <row r="233" spans="1:12" ht="62.25" customHeight="1">
      <c r="A233" s="114" t="s">
        <v>25</v>
      </c>
      <c r="B233" s="154" t="s">
        <v>25</v>
      </c>
      <c r="C233" s="157" t="s">
        <v>93</v>
      </c>
      <c r="D233" s="157" t="s">
        <v>158</v>
      </c>
      <c r="E233" s="114" t="s">
        <v>197</v>
      </c>
      <c r="F233" s="50">
        <v>0</v>
      </c>
      <c r="G233" s="47">
        <v>0</v>
      </c>
      <c r="H233" s="47">
        <v>0</v>
      </c>
      <c r="I233" s="48" t="s">
        <v>25</v>
      </c>
      <c r="J233" s="111" t="s">
        <v>25</v>
      </c>
      <c r="K233" s="111" t="s">
        <v>25</v>
      </c>
      <c r="L233" s="161" t="s">
        <v>228</v>
      </c>
    </row>
    <row r="234" spans="1:12" ht="62.25" customHeight="1">
      <c r="A234" s="112" t="s">
        <v>25</v>
      </c>
      <c r="B234" s="152" t="s">
        <v>144</v>
      </c>
      <c r="C234" s="155" t="s">
        <v>93</v>
      </c>
      <c r="D234" s="155" t="s">
        <v>158</v>
      </c>
      <c r="E234" s="112" t="s">
        <v>195</v>
      </c>
      <c r="F234" s="50">
        <v>7790</v>
      </c>
      <c r="G234" s="47">
        <v>3505.5</v>
      </c>
      <c r="H234" s="47">
        <v>2337</v>
      </c>
      <c r="I234" s="110" t="s">
        <v>25</v>
      </c>
      <c r="J234" s="110" t="s">
        <v>25</v>
      </c>
      <c r="K234" s="110" t="s">
        <v>25</v>
      </c>
      <c r="L234" s="159" t="s">
        <v>160</v>
      </c>
    </row>
    <row r="235" spans="1:12" ht="62.25" customHeight="1">
      <c r="A235" s="113" t="s">
        <v>25</v>
      </c>
      <c r="B235" s="153" t="s">
        <v>25</v>
      </c>
      <c r="C235" s="156" t="s">
        <v>93</v>
      </c>
      <c r="D235" s="156" t="s">
        <v>158</v>
      </c>
      <c r="E235" s="113" t="s">
        <v>197</v>
      </c>
      <c r="F235" s="50">
        <v>0</v>
      </c>
      <c r="G235" s="47">
        <v>0</v>
      </c>
      <c r="H235" s="47">
        <v>0</v>
      </c>
      <c r="I235" s="111" t="s">
        <v>25</v>
      </c>
      <c r="J235" s="158" t="s">
        <v>25</v>
      </c>
      <c r="K235" s="158" t="s">
        <v>25</v>
      </c>
      <c r="L235" s="160" t="s">
        <v>160</v>
      </c>
    </row>
    <row r="236" spans="1:12" ht="62.25" customHeight="1">
      <c r="A236" s="114" t="s">
        <v>25</v>
      </c>
      <c r="B236" s="154" t="s">
        <v>25</v>
      </c>
      <c r="C236" s="157" t="s">
        <v>93</v>
      </c>
      <c r="D236" s="157" t="s">
        <v>158</v>
      </c>
      <c r="E236" s="114" t="s">
        <v>197</v>
      </c>
      <c r="F236" s="50">
        <v>0</v>
      </c>
      <c r="G236" s="47">
        <v>0</v>
      </c>
      <c r="H236" s="47">
        <v>0</v>
      </c>
      <c r="I236" s="48" t="s">
        <v>25</v>
      </c>
      <c r="J236" s="111" t="s">
        <v>25</v>
      </c>
      <c r="K236" s="111" t="s">
        <v>25</v>
      </c>
      <c r="L236" s="161" t="s">
        <v>160</v>
      </c>
    </row>
    <row r="237" spans="1:12" ht="62.25" customHeight="1">
      <c r="A237" s="112" t="s">
        <v>25</v>
      </c>
      <c r="B237" s="152" t="s">
        <v>145</v>
      </c>
      <c r="C237" s="155" t="s">
        <v>93</v>
      </c>
      <c r="D237" s="155" t="s">
        <v>158</v>
      </c>
      <c r="E237" s="112" t="s">
        <v>195</v>
      </c>
      <c r="F237" s="50">
        <v>11272.5</v>
      </c>
      <c r="G237" s="47">
        <v>4509</v>
      </c>
      <c r="H237" s="47">
        <v>4509</v>
      </c>
      <c r="I237" s="110" t="s">
        <v>25</v>
      </c>
      <c r="J237" s="110" t="s">
        <v>25</v>
      </c>
      <c r="K237" s="110" t="s">
        <v>25</v>
      </c>
      <c r="L237" s="159" t="s">
        <v>229</v>
      </c>
    </row>
    <row r="238" spans="1:12" ht="62.25" customHeight="1">
      <c r="A238" s="113" t="s">
        <v>25</v>
      </c>
      <c r="B238" s="153" t="s">
        <v>25</v>
      </c>
      <c r="C238" s="156" t="s">
        <v>93</v>
      </c>
      <c r="D238" s="156" t="s">
        <v>158</v>
      </c>
      <c r="E238" s="113" t="s">
        <v>197</v>
      </c>
      <c r="F238" s="50">
        <v>0</v>
      </c>
      <c r="G238" s="47">
        <v>0</v>
      </c>
      <c r="H238" s="47">
        <v>0</v>
      </c>
      <c r="I238" s="111" t="s">
        <v>25</v>
      </c>
      <c r="J238" s="158" t="s">
        <v>25</v>
      </c>
      <c r="K238" s="158" t="s">
        <v>25</v>
      </c>
      <c r="L238" s="160" t="s">
        <v>229</v>
      </c>
    </row>
    <row r="239" spans="1:12" ht="62.25" customHeight="1">
      <c r="A239" s="114" t="s">
        <v>25</v>
      </c>
      <c r="B239" s="154" t="s">
        <v>25</v>
      </c>
      <c r="C239" s="157" t="s">
        <v>93</v>
      </c>
      <c r="D239" s="157" t="s">
        <v>158</v>
      </c>
      <c r="E239" s="114" t="s">
        <v>197</v>
      </c>
      <c r="F239" s="50">
        <v>0</v>
      </c>
      <c r="G239" s="47">
        <v>0</v>
      </c>
      <c r="H239" s="47">
        <v>0</v>
      </c>
      <c r="I239" s="48" t="s">
        <v>25</v>
      </c>
      <c r="J239" s="111" t="s">
        <v>25</v>
      </c>
      <c r="K239" s="111" t="s">
        <v>25</v>
      </c>
      <c r="L239" s="161" t="s">
        <v>229</v>
      </c>
    </row>
    <row r="240" spans="1:12" ht="62.25" customHeight="1">
      <c r="A240" s="112" t="s">
        <v>25</v>
      </c>
      <c r="B240" s="152" t="s">
        <v>146</v>
      </c>
      <c r="C240" s="155" t="s">
        <v>93</v>
      </c>
      <c r="D240" s="155" t="s">
        <v>101</v>
      </c>
      <c r="E240" s="112" t="s">
        <v>195</v>
      </c>
      <c r="F240" s="50">
        <v>8869</v>
      </c>
      <c r="G240" s="47">
        <v>2217.3</v>
      </c>
      <c r="H240" s="47">
        <v>0</v>
      </c>
      <c r="I240" s="110" t="s">
        <v>25</v>
      </c>
      <c r="J240" s="110" t="s">
        <v>25</v>
      </c>
      <c r="K240" s="110" t="s">
        <v>25</v>
      </c>
      <c r="L240" s="159" t="s">
        <v>160</v>
      </c>
    </row>
    <row r="241" spans="1:12" ht="62.25" customHeight="1">
      <c r="A241" s="113" t="s">
        <v>25</v>
      </c>
      <c r="B241" s="153" t="s">
        <v>25</v>
      </c>
      <c r="C241" s="156" t="s">
        <v>93</v>
      </c>
      <c r="D241" s="156" t="s">
        <v>101</v>
      </c>
      <c r="E241" s="113" t="s">
        <v>197</v>
      </c>
      <c r="F241" s="50">
        <v>0</v>
      </c>
      <c r="G241" s="47">
        <v>0</v>
      </c>
      <c r="H241" s="47">
        <v>0</v>
      </c>
      <c r="I241" s="111" t="s">
        <v>25</v>
      </c>
      <c r="J241" s="158" t="s">
        <v>25</v>
      </c>
      <c r="K241" s="158" t="s">
        <v>25</v>
      </c>
      <c r="L241" s="160" t="s">
        <v>160</v>
      </c>
    </row>
    <row r="242" spans="1:12" ht="62.25" customHeight="1">
      <c r="A242" s="114" t="s">
        <v>25</v>
      </c>
      <c r="B242" s="154" t="s">
        <v>25</v>
      </c>
      <c r="C242" s="157" t="s">
        <v>93</v>
      </c>
      <c r="D242" s="157" t="s">
        <v>101</v>
      </c>
      <c r="E242" s="114" t="s">
        <v>197</v>
      </c>
      <c r="F242" s="50">
        <v>0</v>
      </c>
      <c r="G242" s="47">
        <v>0</v>
      </c>
      <c r="H242" s="47">
        <v>0</v>
      </c>
      <c r="I242" s="48" t="s">
        <v>25</v>
      </c>
      <c r="J242" s="111" t="s">
        <v>25</v>
      </c>
      <c r="K242" s="111" t="s">
        <v>25</v>
      </c>
      <c r="L242" s="161" t="s">
        <v>160</v>
      </c>
    </row>
    <row r="243" spans="1:12" ht="62.25" customHeight="1">
      <c r="A243" s="112" t="s">
        <v>25</v>
      </c>
      <c r="B243" s="152" t="s">
        <v>230</v>
      </c>
      <c r="C243" s="155" t="s">
        <v>93</v>
      </c>
      <c r="D243" s="155" t="s">
        <v>101</v>
      </c>
      <c r="E243" s="112" t="s">
        <v>195</v>
      </c>
      <c r="F243" s="50">
        <v>16450</v>
      </c>
      <c r="G243" s="47">
        <v>8225</v>
      </c>
      <c r="H243" s="47">
        <v>5922</v>
      </c>
      <c r="I243" s="110" t="s">
        <v>25</v>
      </c>
      <c r="J243" s="110" t="s">
        <v>25</v>
      </c>
      <c r="K243" s="110" t="s">
        <v>25</v>
      </c>
      <c r="L243" s="159" t="s">
        <v>160</v>
      </c>
    </row>
    <row r="244" spans="1:12" ht="62.25" customHeight="1">
      <c r="A244" s="113" t="s">
        <v>25</v>
      </c>
      <c r="B244" s="153" t="s">
        <v>25</v>
      </c>
      <c r="C244" s="156" t="s">
        <v>93</v>
      </c>
      <c r="D244" s="156" t="s">
        <v>101</v>
      </c>
      <c r="E244" s="113" t="s">
        <v>197</v>
      </c>
      <c r="F244" s="50">
        <v>0</v>
      </c>
      <c r="G244" s="47">
        <v>0</v>
      </c>
      <c r="H244" s="47">
        <v>0</v>
      </c>
      <c r="I244" s="111" t="s">
        <v>25</v>
      </c>
      <c r="J244" s="158" t="s">
        <v>25</v>
      </c>
      <c r="K244" s="158" t="s">
        <v>25</v>
      </c>
      <c r="L244" s="160" t="s">
        <v>160</v>
      </c>
    </row>
    <row r="245" spans="1:12" ht="62.25" customHeight="1">
      <c r="A245" s="114" t="s">
        <v>25</v>
      </c>
      <c r="B245" s="154" t="s">
        <v>25</v>
      </c>
      <c r="C245" s="157" t="s">
        <v>93</v>
      </c>
      <c r="D245" s="157" t="s">
        <v>101</v>
      </c>
      <c r="E245" s="114" t="s">
        <v>197</v>
      </c>
      <c r="F245" s="50">
        <v>0</v>
      </c>
      <c r="G245" s="47">
        <v>0</v>
      </c>
      <c r="H245" s="47">
        <v>0</v>
      </c>
      <c r="I245" s="48" t="s">
        <v>25</v>
      </c>
      <c r="J245" s="111" t="s">
        <v>25</v>
      </c>
      <c r="K245" s="111" t="s">
        <v>25</v>
      </c>
      <c r="L245" s="161" t="s">
        <v>160</v>
      </c>
    </row>
    <row r="246" spans="1:12" ht="62.25" customHeight="1">
      <c r="A246" s="112" t="s">
        <v>25</v>
      </c>
      <c r="B246" s="152" t="s">
        <v>147</v>
      </c>
      <c r="C246" s="155" t="s">
        <v>93</v>
      </c>
      <c r="D246" s="155" t="s">
        <v>116</v>
      </c>
      <c r="E246" s="112" t="s">
        <v>195</v>
      </c>
      <c r="F246" s="50">
        <v>9800</v>
      </c>
      <c r="G246" s="47">
        <v>5880</v>
      </c>
      <c r="H246" s="47">
        <v>5880</v>
      </c>
      <c r="I246" s="110" t="s">
        <v>25</v>
      </c>
      <c r="J246" s="110" t="s">
        <v>25</v>
      </c>
      <c r="K246" s="110" t="s">
        <v>25</v>
      </c>
      <c r="L246" s="159" t="s">
        <v>231</v>
      </c>
    </row>
    <row r="247" spans="1:12" ht="62.25" customHeight="1">
      <c r="A247" s="113" t="s">
        <v>25</v>
      </c>
      <c r="B247" s="153" t="s">
        <v>25</v>
      </c>
      <c r="C247" s="156" t="s">
        <v>93</v>
      </c>
      <c r="D247" s="156" t="s">
        <v>116</v>
      </c>
      <c r="E247" s="113" t="s">
        <v>197</v>
      </c>
      <c r="F247" s="50">
        <v>0</v>
      </c>
      <c r="G247" s="47">
        <v>0</v>
      </c>
      <c r="H247" s="47">
        <v>0</v>
      </c>
      <c r="I247" s="111" t="s">
        <v>25</v>
      </c>
      <c r="J247" s="158" t="s">
        <v>25</v>
      </c>
      <c r="K247" s="158" t="s">
        <v>25</v>
      </c>
      <c r="L247" s="160" t="s">
        <v>231</v>
      </c>
    </row>
    <row r="248" spans="1:12" ht="62.25" customHeight="1">
      <c r="A248" s="114" t="s">
        <v>25</v>
      </c>
      <c r="B248" s="154" t="s">
        <v>25</v>
      </c>
      <c r="C248" s="157" t="s">
        <v>93</v>
      </c>
      <c r="D248" s="157" t="s">
        <v>116</v>
      </c>
      <c r="E248" s="114" t="s">
        <v>197</v>
      </c>
      <c r="F248" s="50">
        <v>0</v>
      </c>
      <c r="G248" s="47">
        <v>0</v>
      </c>
      <c r="H248" s="47">
        <v>0</v>
      </c>
      <c r="I248" s="48" t="s">
        <v>25</v>
      </c>
      <c r="J248" s="111" t="s">
        <v>25</v>
      </c>
      <c r="K248" s="111" t="s">
        <v>25</v>
      </c>
      <c r="L248" s="161" t="s">
        <v>231</v>
      </c>
    </row>
    <row r="249" spans="1:12" ht="62.25" customHeight="1">
      <c r="A249" s="112" t="s">
        <v>25</v>
      </c>
      <c r="B249" s="152" t="s">
        <v>148</v>
      </c>
      <c r="C249" s="155" t="s">
        <v>93</v>
      </c>
      <c r="D249" s="155" t="s">
        <v>116</v>
      </c>
      <c r="E249" s="112" t="s">
        <v>195</v>
      </c>
      <c r="F249" s="50">
        <v>14890</v>
      </c>
      <c r="G249" s="47">
        <v>8934</v>
      </c>
      <c r="H249" s="47">
        <v>7445</v>
      </c>
      <c r="I249" s="110" t="s">
        <v>25</v>
      </c>
      <c r="J249" s="110" t="s">
        <v>25</v>
      </c>
      <c r="K249" s="110" t="s">
        <v>25</v>
      </c>
      <c r="L249" s="159" t="s">
        <v>160</v>
      </c>
    </row>
    <row r="250" spans="1:12" ht="62.25" customHeight="1">
      <c r="A250" s="113" t="s">
        <v>25</v>
      </c>
      <c r="B250" s="153" t="s">
        <v>25</v>
      </c>
      <c r="C250" s="156" t="s">
        <v>93</v>
      </c>
      <c r="D250" s="156" t="s">
        <v>116</v>
      </c>
      <c r="E250" s="113" t="s">
        <v>197</v>
      </c>
      <c r="F250" s="50">
        <v>0</v>
      </c>
      <c r="G250" s="47">
        <v>0</v>
      </c>
      <c r="H250" s="47">
        <v>0</v>
      </c>
      <c r="I250" s="111" t="s">
        <v>25</v>
      </c>
      <c r="J250" s="158" t="s">
        <v>25</v>
      </c>
      <c r="K250" s="158" t="s">
        <v>25</v>
      </c>
      <c r="L250" s="160" t="s">
        <v>160</v>
      </c>
    </row>
    <row r="251" spans="1:12" ht="62.25" customHeight="1">
      <c r="A251" s="114" t="s">
        <v>25</v>
      </c>
      <c r="B251" s="154" t="s">
        <v>25</v>
      </c>
      <c r="C251" s="157" t="s">
        <v>93</v>
      </c>
      <c r="D251" s="157" t="s">
        <v>116</v>
      </c>
      <c r="E251" s="114" t="s">
        <v>197</v>
      </c>
      <c r="F251" s="50">
        <v>0</v>
      </c>
      <c r="G251" s="47">
        <v>0</v>
      </c>
      <c r="H251" s="47">
        <v>0</v>
      </c>
      <c r="I251" s="48" t="s">
        <v>25</v>
      </c>
      <c r="J251" s="111" t="s">
        <v>25</v>
      </c>
      <c r="K251" s="111" t="s">
        <v>25</v>
      </c>
      <c r="L251" s="161" t="s">
        <v>160</v>
      </c>
    </row>
    <row r="252" spans="1:12" ht="62.25" customHeight="1">
      <c r="A252" s="112" t="s">
        <v>25</v>
      </c>
      <c r="B252" s="152" t="s">
        <v>149</v>
      </c>
      <c r="C252" s="155" t="s">
        <v>93</v>
      </c>
      <c r="D252" s="155" t="s">
        <v>116</v>
      </c>
      <c r="E252" s="112" t="s">
        <v>195</v>
      </c>
      <c r="F252" s="50">
        <v>9726.5</v>
      </c>
      <c r="G252" s="47">
        <v>5835.9</v>
      </c>
      <c r="H252" s="47">
        <v>5835.9</v>
      </c>
      <c r="I252" s="110" t="s">
        <v>25</v>
      </c>
      <c r="J252" s="110" t="s">
        <v>25</v>
      </c>
      <c r="K252" s="110" t="s">
        <v>25</v>
      </c>
      <c r="L252" s="159" t="s">
        <v>232</v>
      </c>
    </row>
    <row r="253" spans="1:12" ht="62.25" customHeight="1">
      <c r="A253" s="113" t="s">
        <v>25</v>
      </c>
      <c r="B253" s="153" t="s">
        <v>25</v>
      </c>
      <c r="C253" s="156" t="s">
        <v>93</v>
      </c>
      <c r="D253" s="156" t="s">
        <v>116</v>
      </c>
      <c r="E253" s="113" t="s">
        <v>197</v>
      </c>
      <c r="F253" s="50">
        <v>0</v>
      </c>
      <c r="G253" s="47">
        <v>0</v>
      </c>
      <c r="H253" s="47">
        <v>0</v>
      </c>
      <c r="I253" s="111" t="s">
        <v>25</v>
      </c>
      <c r="J253" s="158" t="s">
        <v>25</v>
      </c>
      <c r="K253" s="158" t="s">
        <v>25</v>
      </c>
      <c r="L253" s="160" t="s">
        <v>232</v>
      </c>
    </row>
    <row r="254" spans="1:12" ht="62.25" customHeight="1">
      <c r="A254" s="114" t="s">
        <v>25</v>
      </c>
      <c r="B254" s="154" t="s">
        <v>25</v>
      </c>
      <c r="C254" s="157" t="s">
        <v>93</v>
      </c>
      <c r="D254" s="157" t="s">
        <v>116</v>
      </c>
      <c r="E254" s="114" t="s">
        <v>197</v>
      </c>
      <c r="F254" s="50">
        <v>0</v>
      </c>
      <c r="G254" s="47">
        <v>0</v>
      </c>
      <c r="H254" s="47">
        <v>0</v>
      </c>
      <c r="I254" s="48" t="s">
        <v>25</v>
      </c>
      <c r="J254" s="111" t="s">
        <v>25</v>
      </c>
      <c r="K254" s="111" t="s">
        <v>25</v>
      </c>
      <c r="L254" s="161" t="s">
        <v>232</v>
      </c>
    </row>
    <row r="255" spans="1:12" ht="62.25" customHeight="1">
      <c r="A255" s="112" t="s">
        <v>25</v>
      </c>
      <c r="B255" s="152" t="s">
        <v>150</v>
      </c>
      <c r="C255" s="155" t="s">
        <v>93</v>
      </c>
      <c r="D255" s="155" t="s">
        <v>122</v>
      </c>
      <c r="E255" s="112" t="s">
        <v>195</v>
      </c>
      <c r="F255" s="50">
        <v>11500</v>
      </c>
      <c r="G255" s="47">
        <v>6900</v>
      </c>
      <c r="H255" s="47">
        <v>4600</v>
      </c>
      <c r="I255" s="110" t="s">
        <v>25</v>
      </c>
      <c r="J255" s="110" t="s">
        <v>25</v>
      </c>
      <c r="K255" s="110" t="s">
        <v>25</v>
      </c>
      <c r="L255" s="159" t="s">
        <v>160</v>
      </c>
    </row>
    <row r="256" spans="1:12" ht="62.25" customHeight="1">
      <c r="A256" s="113" t="s">
        <v>25</v>
      </c>
      <c r="B256" s="153" t="s">
        <v>25</v>
      </c>
      <c r="C256" s="156" t="s">
        <v>93</v>
      </c>
      <c r="D256" s="156" t="s">
        <v>122</v>
      </c>
      <c r="E256" s="113" t="s">
        <v>197</v>
      </c>
      <c r="F256" s="50">
        <v>0</v>
      </c>
      <c r="G256" s="47">
        <v>0</v>
      </c>
      <c r="H256" s="47">
        <v>0</v>
      </c>
      <c r="I256" s="111" t="s">
        <v>25</v>
      </c>
      <c r="J256" s="158" t="s">
        <v>25</v>
      </c>
      <c r="K256" s="158" t="s">
        <v>25</v>
      </c>
      <c r="L256" s="160" t="s">
        <v>160</v>
      </c>
    </row>
    <row r="257" spans="1:12" ht="62.25" customHeight="1">
      <c r="A257" s="114" t="s">
        <v>25</v>
      </c>
      <c r="B257" s="154" t="s">
        <v>25</v>
      </c>
      <c r="C257" s="157" t="s">
        <v>93</v>
      </c>
      <c r="D257" s="157" t="s">
        <v>122</v>
      </c>
      <c r="E257" s="114" t="s">
        <v>197</v>
      </c>
      <c r="F257" s="50">
        <v>0</v>
      </c>
      <c r="G257" s="47">
        <v>0</v>
      </c>
      <c r="H257" s="47">
        <v>0</v>
      </c>
      <c r="I257" s="48" t="s">
        <v>25</v>
      </c>
      <c r="J257" s="111" t="s">
        <v>25</v>
      </c>
      <c r="K257" s="111" t="s">
        <v>25</v>
      </c>
      <c r="L257" s="161" t="s">
        <v>160</v>
      </c>
    </row>
    <row r="258" spans="1:12" ht="62.25" customHeight="1">
      <c r="A258" s="112" t="s">
        <v>25</v>
      </c>
      <c r="B258" s="152" t="s">
        <v>151</v>
      </c>
      <c r="C258" s="155" t="s">
        <v>93</v>
      </c>
      <c r="D258" s="155" t="s">
        <v>159</v>
      </c>
      <c r="E258" s="112" t="s">
        <v>195</v>
      </c>
      <c r="F258" s="50">
        <v>19700</v>
      </c>
      <c r="G258" s="47">
        <v>15760</v>
      </c>
      <c r="H258" s="47">
        <v>9850</v>
      </c>
      <c r="I258" s="110" t="s">
        <v>25</v>
      </c>
      <c r="J258" s="110" t="s">
        <v>25</v>
      </c>
      <c r="K258" s="110" t="s">
        <v>25</v>
      </c>
      <c r="L258" s="159" t="s">
        <v>160</v>
      </c>
    </row>
    <row r="259" spans="1:12" ht="62.25" customHeight="1">
      <c r="A259" s="113" t="s">
        <v>25</v>
      </c>
      <c r="B259" s="153" t="s">
        <v>25</v>
      </c>
      <c r="C259" s="156" t="s">
        <v>93</v>
      </c>
      <c r="D259" s="156" t="s">
        <v>159</v>
      </c>
      <c r="E259" s="113" t="s">
        <v>197</v>
      </c>
      <c r="F259" s="50">
        <v>0</v>
      </c>
      <c r="G259" s="47">
        <v>0</v>
      </c>
      <c r="H259" s="47">
        <v>0</v>
      </c>
      <c r="I259" s="111" t="s">
        <v>25</v>
      </c>
      <c r="J259" s="158" t="s">
        <v>25</v>
      </c>
      <c r="K259" s="158" t="s">
        <v>25</v>
      </c>
      <c r="L259" s="160" t="s">
        <v>160</v>
      </c>
    </row>
    <row r="260" spans="1:12" ht="62.25" customHeight="1">
      <c r="A260" s="114" t="s">
        <v>25</v>
      </c>
      <c r="B260" s="154" t="s">
        <v>25</v>
      </c>
      <c r="C260" s="157" t="s">
        <v>93</v>
      </c>
      <c r="D260" s="157" t="s">
        <v>159</v>
      </c>
      <c r="E260" s="114" t="s">
        <v>197</v>
      </c>
      <c r="F260" s="50">
        <v>0</v>
      </c>
      <c r="G260" s="47">
        <v>0</v>
      </c>
      <c r="H260" s="47">
        <v>0</v>
      </c>
      <c r="I260" s="48" t="s">
        <v>25</v>
      </c>
      <c r="J260" s="111" t="s">
        <v>25</v>
      </c>
      <c r="K260" s="111" t="s">
        <v>25</v>
      </c>
      <c r="L260" s="161" t="s">
        <v>160</v>
      </c>
    </row>
    <row r="261" spans="1:12" ht="62.25" customHeight="1">
      <c r="A261" s="112" t="s">
        <v>25</v>
      </c>
      <c r="B261" s="152" t="s">
        <v>152</v>
      </c>
      <c r="C261" s="155" t="s">
        <v>93</v>
      </c>
      <c r="D261" s="155" t="s">
        <v>159</v>
      </c>
      <c r="E261" s="112" t="s">
        <v>195</v>
      </c>
      <c r="F261" s="50">
        <v>21960</v>
      </c>
      <c r="G261" s="47">
        <v>21960</v>
      </c>
      <c r="H261" s="47">
        <v>15372</v>
      </c>
      <c r="I261" s="110" t="s">
        <v>25</v>
      </c>
      <c r="J261" s="110" t="s">
        <v>25</v>
      </c>
      <c r="K261" s="110" t="s">
        <v>25</v>
      </c>
      <c r="L261" s="159" t="s">
        <v>160</v>
      </c>
    </row>
    <row r="262" spans="1:12" ht="62.25" customHeight="1">
      <c r="A262" s="113" t="s">
        <v>25</v>
      </c>
      <c r="B262" s="153" t="s">
        <v>25</v>
      </c>
      <c r="C262" s="156" t="s">
        <v>93</v>
      </c>
      <c r="D262" s="156" t="s">
        <v>159</v>
      </c>
      <c r="E262" s="113" t="s">
        <v>197</v>
      </c>
      <c r="F262" s="50">
        <v>0</v>
      </c>
      <c r="G262" s="47">
        <v>0</v>
      </c>
      <c r="H262" s="47">
        <v>0</v>
      </c>
      <c r="I262" s="111" t="s">
        <v>25</v>
      </c>
      <c r="J262" s="158" t="s">
        <v>25</v>
      </c>
      <c r="K262" s="158" t="s">
        <v>25</v>
      </c>
      <c r="L262" s="160" t="s">
        <v>160</v>
      </c>
    </row>
    <row r="263" spans="1:12" ht="62.25" customHeight="1">
      <c r="A263" s="114" t="s">
        <v>25</v>
      </c>
      <c r="B263" s="154" t="s">
        <v>25</v>
      </c>
      <c r="C263" s="157" t="s">
        <v>93</v>
      </c>
      <c r="D263" s="157" t="s">
        <v>159</v>
      </c>
      <c r="E263" s="114" t="s">
        <v>197</v>
      </c>
      <c r="F263" s="50">
        <v>0</v>
      </c>
      <c r="G263" s="47">
        <v>0</v>
      </c>
      <c r="H263" s="47">
        <v>0</v>
      </c>
      <c r="I263" s="48" t="s">
        <v>25</v>
      </c>
      <c r="J263" s="111" t="s">
        <v>25</v>
      </c>
      <c r="K263" s="111" t="s">
        <v>25</v>
      </c>
      <c r="L263" s="161" t="s">
        <v>160</v>
      </c>
    </row>
    <row r="264" spans="1:12" ht="62.25" customHeight="1">
      <c r="A264" s="112" t="s">
        <v>25</v>
      </c>
      <c r="B264" s="152" t="s">
        <v>153</v>
      </c>
      <c r="C264" s="155" t="s">
        <v>93</v>
      </c>
      <c r="D264" s="155" t="s">
        <v>124</v>
      </c>
      <c r="E264" s="112" t="s">
        <v>195</v>
      </c>
      <c r="F264" s="50">
        <v>15700</v>
      </c>
      <c r="G264" s="47">
        <v>10676</v>
      </c>
      <c r="H264" s="47">
        <v>5495</v>
      </c>
      <c r="I264" s="110"/>
      <c r="J264" s="110"/>
      <c r="K264" s="110"/>
      <c r="L264" s="159" t="s">
        <v>160</v>
      </c>
    </row>
    <row r="265" spans="1:12" ht="62.25" customHeight="1">
      <c r="A265" s="113" t="s">
        <v>25</v>
      </c>
      <c r="B265" s="153" t="s">
        <v>25</v>
      </c>
      <c r="C265" s="156" t="s">
        <v>93</v>
      </c>
      <c r="D265" s="156" t="s">
        <v>124</v>
      </c>
      <c r="E265" s="113" t="s">
        <v>197</v>
      </c>
      <c r="F265" s="50">
        <v>0</v>
      </c>
      <c r="G265" s="47">
        <v>0</v>
      </c>
      <c r="H265" s="47">
        <v>0</v>
      </c>
      <c r="I265" s="111"/>
      <c r="J265" s="158"/>
      <c r="K265" s="158"/>
      <c r="L265" s="160" t="s">
        <v>160</v>
      </c>
    </row>
    <row r="266" spans="1:12" ht="62.25" customHeight="1">
      <c r="A266" s="114" t="s">
        <v>25</v>
      </c>
      <c r="B266" s="154" t="s">
        <v>25</v>
      </c>
      <c r="C266" s="157" t="s">
        <v>93</v>
      </c>
      <c r="D266" s="157" t="s">
        <v>124</v>
      </c>
      <c r="E266" s="114" t="s">
        <v>197</v>
      </c>
      <c r="F266" s="50">
        <v>0</v>
      </c>
      <c r="G266" s="47">
        <v>0</v>
      </c>
      <c r="H266" s="47">
        <v>0</v>
      </c>
      <c r="I266" s="48" t="s">
        <v>25</v>
      </c>
      <c r="J266" s="111"/>
      <c r="K266" s="111"/>
      <c r="L266" s="161" t="s">
        <v>160</v>
      </c>
    </row>
    <row r="267" spans="1:12" ht="62.25" customHeight="1">
      <c r="A267" s="112" t="s">
        <v>25</v>
      </c>
      <c r="B267" s="152" t="s">
        <v>154</v>
      </c>
      <c r="C267" s="155" t="s">
        <v>93</v>
      </c>
      <c r="D267" s="155" t="s">
        <v>127</v>
      </c>
      <c r="E267" s="112" t="s">
        <v>195</v>
      </c>
      <c r="F267" s="50">
        <v>15030</v>
      </c>
      <c r="G267" s="47">
        <v>10521</v>
      </c>
      <c r="H267" s="47">
        <v>7515</v>
      </c>
      <c r="I267" s="110" t="s">
        <v>25</v>
      </c>
      <c r="J267" s="110" t="s">
        <v>25</v>
      </c>
      <c r="K267" s="110" t="s">
        <v>25</v>
      </c>
      <c r="L267" s="159" t="s">
        <v>160</v>
      </c>
    </row>
    <row r="268" spans="1:12" ht="62.25" customHeight="1">
      <c r="A268" s="113" t="s">
        <v>25</v>
      </c>
      <c r="B268" s="153" t="s">
        <v>25</v>
      </c>
      <c r="C268" s="156" t="s">
        <v>93</v>
      </c>
      <c r="D268" s="156" t="s">
        <v>127</v>
      </c>
      <c r="E268" s="113" t="s">
        <v>197</v>
      </c>
      <c r="F268" s="50">
        <v>0</v>
      </c>
      <c r="G268" s="47">
        <v>0</v>
      </c>
      <c r="H268" s="47">
        <v>0</v>
      </c>
      <c r="I268" s="111" t="s">
        <v>25</v>
      </c>
      <c r="J268" s="158" t="s">
        <v>25</v>
      </c>
      <c r="K268" s="158" t="s">
        <v>25</v>
      </c>
      <c r="L268" s="160" t="s">
        <v>160</v>
      </c>
    </row>
    <row r="269" spans="1:12" ht="62.25" customHeight="1">
      <c r="A269" s="114" t="s">
        <v>25</v>
      </c>
      <c r="B269" s="154" t="s">
        <v>25</v>
      </c>
      <c r="C269" s="157" t="s">
        <v>93</v>
      </c>
      <c r="D269" s="157" t="s">
        <v>127</v>
      </c>
      <c r="E269" s="114" t="s">
        <v>197</v>
      </c>
      <c r="F269" s="50">
        <v>0</v>
      </c>
      <c r="G269" s="47">
        <v>0</v>
      </c>
      <c r="H269" s="47">
        <v>0</v>
      </c>
      <c r="I269" s="48" t="s">
        <v>25</v>
      </c>
      <c r="J269" s="111" t="s">
        <v>25</v>
      </c>
      <c r="K269" s="111" t="s">
        <v>25</v>
      </c>
      <c r="L269" s="161" t="s">
        <v>160</v>
      </c>
    </row>
    <row r="270" spans="1:12" ht="62.25" customHeight="1">
      <c r="A270" s="112" t="s">
        <v>25</v>
      </c>
      <c r="B270" s="152" t="s">
        <v>233</v>
      </c>
      <c r="C270" s="155" t="s">
        <v>216</v>
      </c>
      <c r="D270" s="155" t="s">
        <v>217</v>
      </c>
      <c r="E270" s="112" t="s">
        <v>195</v>
      </c>
      <c r="F270" s="50">
        <v>15000</v>
      </c>
      <c r="G270" s="47">
        <v>9000</v>
      </c>
      <c r="H270" s="47">
        <v>0</v>
      </c>
      <c r="I270" s="110" t="s">
        <v>25</v>
      </c>
      <c r="J270" s="110" t="s">
        <v>25</v>
      </c>
      <c r="K270" s="110" t="s">
        <v>25</v>
      </c>
      <c r="L270" s="159" t="s">
        <v>160</v>
      </c>
    </row>
    <row r="271" spans="1:12" ht="62.25" customHeight="1">
      <c r="A271" s="113" t="s">
        <v>25</v>
      </c>
      <c r="B271" s="153" t="s">
        <v>25</v>
      </c>
      <c r="C271" s="156" t="s">
        <v>216</v>
      </c>
      <c r="D271" s="156" t="s">
        <v>217</v>
      </c>
      <c r="E271" s="113" t="s">
        <v>197</v>
      </c>
      <c r="F271" s="50">
        <v>0</v>
      </c>
      <c r="G271" s="47">
        <v>0</v>
      </c>
      <c r="H271" s="47">
        <v>0</v>
      </c>
      <c r="I271" s="111" t="s">
        <v>25</v>
      </c>
      <c r="J271" s="158" t="s">
        <v>25</v>
      </c>
      <c r="K271" s="158" t="s">
        <v>25</v>
      </c>
      <c r="L271" s="160" t="s">
        <v>160</v>
      </c>
    </row>
    <row r="272" spans="1:12" ht="62.25" customHeight="1">
      <c r="A272" s="114" t="s">
        <v>25</v>
      </c>
      <c r="B272" s="154" t="s">
        <v>25</v>
      </c>
      <c r="C272" s="157" t="s">
        <v>216</v>
      </c>
      <c r="D272" s="157" t="s">
        <v>217</v>
      </c>
      <c r="E272" s="114" t="s">
        <v>197</v>
      </c>
      <c r="F272" s="50">
        <v>0</v>
      </c>
      <c r="G272" s="47">
        <v>0</v>
      </c>
      <c r="H272" s="47">
        <v>0</v>
      </c>
      <c r="I272" s="48" t="s">
        <v>25</v>
      </c>
      <c r="J272" s="111" t="s">
        <v>25</v>
      </c>
      <c r="K272" s="111" t="s">
        <v>25</v>
      </c>
      <c r="L272" s="161" t="s">
        <v>160</v>
      </c>
    </row>
    <row r="273" spans="1:12" ht="62.25" customHeight="1">
      <c r="A273" s="112" t="s">
        <v>25</v>
      </c>
      <c r="B273" s="152" t="s">
        <v>234</v>
      </c>
      <c r="C273" s="155" t="s">
        <v>216</v>
      </c>
      <c r="D273" s="155" t="s">
        <v>219</v>
      </c>
      <c r="E273" s="112" t="s">
        <v>195</v>
      </c>
      <c r="F273" s="50">
        <v>12100</v>
      </c>
      <c r="G273" s="47">
        <v>3630</v>
      </c>
      <c r="H273" s="47">
        <v>0</v>
      </c>
      <c r="I273" s="110" t="s">
        <v>25</v>
      </c>
      <c r="J273" s="110" t="s">
        <v>25</v>
      </c>
      <c r="K273" s="110" t="s">
        <v>25</v>
      </c>
      <c r="L273" s="159" t="s">
        <v>160</v>
      </c>
    </row>
    <row r="274" spans="1:12" ht="62.25" customHeight="1">
      <c r="A274" s="113" t="s">
        <v>25</v>
      </c>
      <c r="B274" s="153" t="s">
        <v>25</v>
      </c>
      <c r="C274" s="156" t="s">
        <v>216</v>
      </c>
      <c r="D274" s="156" t="s">
        <v>219</v>
      </c>
      <c r="E274" s="113" t="s">
        <v>197</v>
      </c>
      <c r="F274" s="50">
        <v>0</v>
      </c>
      <c r="G274" s="47">
        <v>0</v>
      </c>
      <c r="H274" s="47">
        <v>0</v>
      </c>
      <c r="I274" s="111" t="s">
        <v>25</v>
      </c>
      <c r="J274" s="158" t="s">
        <v>25</v>
      </c>
      <c r="K274" s="158" t="s">
        <v>25</v>
      </c>
      <c r="L274" s="160" t="s">
        <v>160</v>
      </c>
    </row>
    <row r="275" spans="1:12" ht="62.25" customHeight="1">
      <c r="A275" s="114" t="s">
        <v>25</v>
      </c>
      <c r="B275" s="154" t="s">
        <v>25</v>
      </c>
      <c r="C275" s="157" t="s">
        <v>216</v>
      </c>
      <c r="D275" s="157" t="s">
        <v>219</v>
      </c>
      <c r="E275" s="114" t="s">
        <v>197</v>
      </c>
      <c r="F275" s="50">
        <v>0</v>
      </c>
      <c r="G275" s="47">
        <v>0</v>
      </c>
      <c r="H275" s="47">
        <v>0</v>
      </c>
      <c r="I275" s="48" t="s">
        <v>25</v>
      </c>
      <c r="J275" s="111" t="s">
        <v>25</v>
      </c>
      <c r="K275" s="111" t="s">
        <v>25</v>
      </c>
      <c r="L275" s="161" t="s">
        <v>160</v>
      </c>
    </row>
    <row r="276" spans="1:12" ht="62.25" customHeight="1">
      <c r="A276" s="112" t="s">
        <v>25</v>
      </c>
      <c r="B276" s="152" t="s">
        <v>235</v>
      </c>
      <c r="C276" s="155" t="s">
        <v>216</v>
      </c>
      <c r="D276" s="155" t="s">
        <v>219</v>
      </c>
      <c r="E276" s="112" t="s">
        <v>195</v>
      </c>
      <c r="F276" s="50">
        <v>8250</v>
      </c>
      <c r="G276" s="47">
        <v>2475</v>
      </c>
      <c r="H276" s="47">
        <v>0</v>
      </c>
      <c r="I276" s="110" t="s">
        <v>25</v>
      </c>
      <c r="J276" s="110" t="s">
        <v>25</v>
      </c>
      <c r="K276" s="110" t="s">
        <v>25</v>
      </c>
      <c r="L276" s="159" t="s">
        <v>160</v>
      </c>
    </row>
    <row r="277" spans="1:12" ht="62.25" customHeight="1">
      <c r="A277" s="113" t="s">
        <v>25</v>
      </c>
      <c r="B277" s="153" t="s">
        <v>25</v>
      </c>
      <c r="C277" s="156" t="s">
        <v>216</v>
      </c>
      <c r="D277" s="156" t="s">
        <v>219</v>
      </c>
      <c r="E277" s="113" t="s">
        <v>197</v>
      </c>
      <c r="F277" s="50">
        <v>0</v>
      </c>
      <c r="G277" s="47">
        <v>0</v>
      </c>
      <c r="H277" s="47">
        <v>0</v>
      </c>
      <c r="I277" s="111" t="s">
        <v>25</v>
      </c>
      <c r="J277" s="158" t="s">
        <v>25</v>
      </c>
      <c r="K277" s="158" t="s">
        <v>25</v>
      </c>
      <c r="L277" s="160" t="s">
        <v>160</v>
      </c>
    </row>
    <row r="278" spans="1:12" ht="62.25" customHeight="1">
      <c r="A278" s="114" t="s">
        <v>25</v>
      </c>
      <c r="B278" s="154" t="s">
        <v>25</v>
      </c>
      <c r="C278" s="157" t="s">
        <v>216</v>
      </c>
      <c r="D278" s="157" t="s">
        <v>219</v>
      </c>
      <c r="E278" s="114" t="s">
        <v>197</v>
      </c>
      <c r="F278" s="50">
        <v>0</v>
      </c>
      <c r="G278" s="47">
        <v>0</v>
      </c>
      <c r="H278" s="47">
        <v>0</v>
      </c>
      <c r="I278" s="48" t="s">
        <v>25</v>
      </c>
      <c r="J278" s="111" t="s">
        <v>25</v>
      </c>
      <c r="K278" s="111" t="s">
        <v>25</v>
      </c>
      <c r="L278" s="161" t="s">
        <v>160</v>
      </c>
    </row>
    <row r="279" spans="1:12" ht="62.25" customHeight="1">
      <c r="A279" s="112" t="s">
        <v>25</v>
      </c>
      <c r="B279" s="152" t="s">
        <v>236</v>
      </c>
      <c r="C279" s="155" t="s">
        <v>216</v>
      </c>
      <c r="D279" s="155" t="s">
        <v>219</v>
      </c>
      <c r="E279" s="112" t="s">
        <v>195</v>
      </c>
      <c r="F279" s="50">
        <v>13770</v>
      </c>
      <c r="G279" s="47">
        <v>4131</v>
      </c>
      <c r="H279" s="47">
        <v>0</v>
      </c>
      <c r="I279" s="110" t="s">
        <v>25</v>
      </c>
      <c r="J279" s="110" t="s">
        <v>25</v>
      </c>
      <c r="K279" s="110" t="s">
        <v>25</v>
      </c>
      <c r="L279" s="159" t="s">
        <v>160</v>
      </c>
    </row>
    <row r="280" spans="1:12" ht="62.25" customHeight="1">
      <c r="A280" s="113" t="s">
        <v>25</v>
      </c>
      <c r="B280" s="153" t="s">
        <v>25</v>
      </c>
      <c r="C280" s="156" t="s">
        <v>216</v>
      </c>
      <c r="D280" s="156" t="s">
        <v>219</v>
      </c>
      <c r="E280" s="113" t="s">
        <v>197</v>
      </c>
      <c r="F280" s="50">
        <v>0</v>
      </c>
      <c r="G280" s="47">
        <v>0</v>
      </c>
      <c r="H280" s="47">
        <v>0</v>
      </c>
      <c r="I280" s="111" t="s">
        <v>25</v>
      </c>
      <c r="J280" s="158" t="s">
        <v>25</v>
      </c>
      <c r="K280" s="158" t="s">
        <v>25</v>
      </c>
      <c r="L280" s="160" t="s">
        <v>160</v>
      </c>
    </row>
    <row r="281" spans="1:12" ht="62.25" customHeight="1">
      <c r="A281" s="114" t="s">
        <v>25</v>
      </c>
      <c r="B281" s="154" t="s">
        <v>25</v>
      </c>
      <c r="C281" s="157" t="s">
        <v>216</v>
      </c>
      <c r="D281" s="157" t="s">
        <v>219</v>
      </c>
      <c r="E281" s="114" t="s">
        <v>197</v>
      </c>
      <c r="F281" s="50">
        <v>0</v>
      </c>
      <c r="G281" s="47">
        <v>0</v>
      </c>
      <c r="H281" s="47">
        <v>0</v>
      </c>
      <c r="I281" s="48" t="s">
        <v>25</v>
      </c>
      <c r="J281" s="111" t="s">
        <v>25</v>
      </c>
      <c r="K281" s="111" t="s">
        <v>25</v>
      </c>
      <c r="L281" s="161" t="s">
        <v>160</v>
      </c>
    </row>
    <row r="282" spans="1:12" ht="62.25" customHeight="1">
      <c r="A282" s="112" t="s">
        <v>25</v>
      </c>
      <c r="B282" s="152" t="s">
        <v>237</v>
      </c>
      <c r="C282" s="155" t="s">
        <v>225</v>
      </c>
      <c r="D282" s="155" t="s">
        <v>221</v>
      </c>
      <c r="E282" s="112" t="s">
        <v>195</v>
      </c>
      <c r="F282" s="50">
        <v>16490</v>
      </c>
      <c r="G282" s="47">
        <v>0</v>
      </c>
      <c r="H282" s="47">
        <v>0</v>
      </c>
      <c r="I282" s="110" t="s">
        <v>25</v>
      </c>
      <c r="J282" s="110" t="s">
        <v>25</v>
      </c>
      <c r="K282" s="110" t="s">
        <v>25</v>
      </c>
      <c r="L282" s="159" t="s">
        <v>238</v>
      </c>
    </row>
    <row r="283" spans="1:12" ht="62.25" customHeight="1">
      <c r="A283" s="113" t="s">
        <v>25</v>
      </c>
      <c r="B283" s="153" t="s">
        <v>25</v>
      </c>
      <c r="C283" s="156" t="s">
        <v>225</v>
      </c>
      <c r="D283" s="156" t="s">
        <v>221</v>
      </c>
      <c r="E283" s="113" t="s">
        <v>197</v>
      </c>
      <c r="F283" s="50">
        <v>0</v>
      </c>
      <c r="G283" s="47">
        <v>0</v>
      </c>
      <c r="H283" s="47">
        <v>0</v>
      </c>
      <c r="I283" s="111" t="s">
        <v>25</v>
      </c>
      <c r="J283" s="158" t="s">
        <v>25</v>
      </c>
      <c r="K283" s="158" t="s">
        <v>25</v>
      </c>
      <c r="L283" s="160" t="s">
        <v>238</v>
      </c>
    </row>
    <row r="284" spans="1:12" ht="62.25" customHeight="1">
      <c r="A284" s="114" t="s">
        <v>25</v>
      </c>
      <c r="B284" s="154" t="s">
        <v>25</v>
      </c>
      <c r="C284" s="157" t="s">
        <v>225</v>
      </c>
      <c r="D284" s="157" t="s">
        <v>221</v>
      </c>
      <c r="E284" s="114" t="s">
        <v>197</v>
      </c>
      <c r="F284" s="50">
        <v>0</v>
      </c>
      <c r="G284" s="47">
        <v>0</v>
      </c>
      <c r="H284" s="47">
        <v>0</v>
      </c>
      <c r="I284" s="48" t="s">
        <v>25</v>
      </c>
      <c r="J284" s="111" t="s">
        <v>25</v>
      </c>
      <c r="K284" s="111" t="s">
        <v>25</v>
      </c>
      <c r="L284" s="161" t="s">
        <v>238</v>
      </c>
    </row>
    <row r="285" spans="1:12" ht="12.75">
      <c r="A285" s="174" t="s">
        <v>25</v>
      </c>
      <c r="B285" s="254" t="s">
        <v>239</v>
      </c>
      <c r="C285" s="255"/>
      <c r="D285" s="255"/>
      <c r="E285" s="256"/>
      <c r="F285" s="257"/>
      <c r="G285" s="45">
        <f>145305.2-137783.3</f>
        <v>7521.900000000023</v>
      </c>
      <c r="H285" s="266" t="s">
        <v>25</v>
      </c>
      <c r="I285" s="267"/>
      <c r="J285" s="267"/>
      <c r="K285" s="267"/>
      <c r="L285" s="257"/>
    </row>
    <row r="286" spans="1:12" ht="12.75">
      <c r="A286" s="175" t="s">
        <v>25</v>
      </c>
      <c r="B286" s="258" t="s">
        <v>25</v>
      </c>
      <c r="C286" s="259" t="s">
        <v>25</v>
      </c>
      <c r="D286" s="259" t="s">
        <v>25</v>
      </c>
      <c r="E286" s="260" t="s">
        <v>25</v>
      </c>
      <c r="F286" s="261">
        <v>0</v>
      </c>
      <c r="G286" s="45">
        <v>0</v>
      </c>
      <c r="H286" s="268"/>
      <c r="I286" s="269"/>
      <c r="J286" s="269"/>
      <c r="K286" s="269"/>
      <c r="L286" s="261"/>
    </row>
    <row r="287" spans="1:12" ht="12.75">
      <c r="A287" s="175" t="s">
        <v>25</v>
      </c>
      <c r="B287" s="262" t="s">
        <v>25</v>
      </c>
      <c r="C287" s="263" t="s">
        <v>25</v>
      </c>
      <c r="D287" s="263" t="s">
        <v>25</v>
      </c>
      <c r="E287" s="264" t="s">
        <v>25</v>
      </c>
      <c r="F287" s="265">
        <v>0</v>
      </c>
      <c r="G287" s="45">
        <v>0</v>
      </c>
      <c r="H287" s="268"/>
      <c r="I287" s="269"/>
      <c r="J287" s="269"/>
      <c r="K287" s="269"/>
      <c r="L287" s="261"/>
    </row>
    <row r="288" spans="1:12" ht="12.75">
      <c r="A288" s="46" t="s">
        <v>25</v>
      </c>
      <c r="B288" s="272" t="s">
        <v>139</v>
      </c>
      <c r="C288" s="273"/>
      <c r="D288" s="273"/>
      <c r="E288" s="274"/>
      <c r="F288" s="275"/>
      <c r="G288" s="45">
        <f>G285</f>
        <v>7521.900000000023</v>
      </c>
      <c r="H288" s="270"/>
      <c r="I288" s="271"/>
      <c r="J288" s="271"/>
      <c r="K288" s="271"/>
      <c r="L288" s="265"/>
    </row>
    <row r="289" spans="1:12" ht="12.75">
      <c r="A289" s="174" t="s">
        <v>25</v>
      </c>
      <c r="B289" s="254" t="s">
        <v>155</v>
      </c>
      <c r="C289" s="255"/>
      <c r="D289" s="255"/>
      <c r="E289" s="256"/>
      <c r="F289" s="257"/>
      <c r="G289" s="45">
        <f>G223+G288</f>
        <v>49706.100000000035</v>
      </c>
      <c r="H289" s="266" t="s">
        <v>25</v>
      </c>
      <c r="I289" s="267"/>
      <c r="J289" s="267"/>
      <c r="K289" s="267"/>
      <c r="L289" s="257"/>
    </row>
    <row r="290" spans="1:12" ht="12.75">
      <c r="A290" s="175" t="s">
        <v>25</v>
      </c>
      <c r="B290" s="258" t="s">
        <v>25</v>
      </c>
      <c r="C290" s="259" t="s">
        <v>25</v>
      </c>
      <c r="D290" s="259" t="s">
        <v>25</v>
      </c>
      <c r="E290" s="260" t="s">
        <v>25</v>
      </c>
      <c r="F290" s="261">
        <v>0</v>
      </c>
      <c r="G290" s="45">
        <v>0</v>
      </c>
      <c r="H290" s="268"/>
      <c r="I290" s="269"/>
      <c r="J290" s="269"/>
      <c r="K290" s="269"/>
      <c r="L290" s="261"/>
    </row>
    <row r="291" spans="1:12" ht="12.75">
      <c r="A291" s="175" t="s">
        <v>25</v>
      </c>
      <c r="B291" s="262" t="s">
        <v>25</v>
      </c>
      <c r="C291" s="263" t="s">
        <v>25</v>
      </c>
      <c r="D291" s="263" t="s">
        <v>25</v>
      </c>
      <c r="E291" s="264" t="s">
        <v>25</v>
      </c>
      <c r="F291" s="265">
        <v>0</v>
      </c>
      <c r="G291" s="45">
        <v>0</v>
      </c>
      <c r="H291" s="268"/>
      <c r="I291" s="269"/>
      <c r="J291" s="269"/>
      <c r="K291" s="269"/>
      <c r="L291" s="261"/>
    </row>
    <row r="292" spans="1:12" ht="12.75">
      <c r="A292" s="46" t="s">
        <v>25</v>
      </c>
      <c r="B292" s="272" t="s">
        <v>139</v>
      </c>
      <c r="C292" s="273"/>
      <c r="D292" s="273"/>
      <c r="E292" s="274"/>
      <c r="F292" s="275"/>
      <c r="G292" s="45">
        <f>G289</f>
        <v>49706.100000000035</v>
      </c>
      <c r="H292" s="270"/>
      <c r="I292" s="271"/>
      <c r="J292" s="271"/>
      <c r="K292" s="271"/>
      <c r="L292" s="265"/>
    </row>
    <row r="293" spans="1:12" ht="12.75">
      <c r="A293" s="174" t="s">
        <v>25</v>
      </c>
      <c r="B293" s="254" t="s">
        <v>156</v>
      </c>
      <c r="C293" s="255"/>
      <c r="D293" s="255"/>
      <c r="E293" s="256"/>
      <c r="F293" s="280"/>
      <c r="G293" s="45">
        <f>G289</f>
        <v>49706.100000000035</v>
      </c>
      <c r="H293" s="266" t="s">
        <v>25</v>
      </c>
      <c r="I293" s="267"/>
      <c r="J293" s="267"/>
      <c r="K293" s="267"/>
      <c r="L293" s="257"/>
    </row>
    <row r="294" spans="1:12" ht="12.75">
      <c r="A294" s="175"/>
      <c r="B294" s="258"/>
      <c r="C294" s="259"/>
      <c r="D294" s="259"/>
      <c r="E294" s="260"/>
      <c r="F294" s="281"/>
      <c r="G294" s="45">
        <v>0</v>
      </c>
      <c r="H294" s="268"/>
      <c r="I294" s="269"/>
      <c r="J294" s="269"/>
      <c r="K294" s="269"/>
      <c r="L294" s="261"/>
    </row>
    <row r="295" spans="1:12" ht="12.75">
      <c r="A295" s="175"/>
      <c r="B295" s="262"/>
      <c r="C295" s="263"/>
      <c r="D295" s="263"/>
      <c r="E295" s="264"/>
      <c r="F295" s="265"/>
      <c r="G295" s="45">
        <v>0</v>
      </c>
      <c r="H295" s="268"/>
      <c r="I295" s="269"/>
      <c r="J295" s="269"/>
      <c r="K295" s="269"/>
      <c r="L295" s="261"/>
    </row>
    <row r="296" spans="1:12" ht="12.75">
      <c r="A296" s="279" t="s">
        <v>25</v>
      </c>
      <c r="B296" s="272" t="s">
        <v>157</v>
      </c>
      <c r="C296" s="273"/>
      <c r="D296" s="273"/>
      <c r="E296" s="274"/>
      <c r="F296" s="275"/>
      <c r="G296" s="45">
        <f>G289</f>
        <v>49706.100000000035</v>
      </c>
      <c r="H296" s="270"/>
      <c r="I296" s="271"/>
      <c r="J296" s="271"/>
      <c r="K296" s="271"/>
      <c r="L296" s="265" t="s">
        <v>25</v>
      </c>
    </row>
    <row r="297" spans="1:12" ht="13.5" thickBot="1">
      <c r="A297" s="16"/>
      <c r="B297" s="14"/>
      <c r="C297" s="16"/>
      <c r="D297" s="16"/>
      <c r="E297" s="16"/>
      <c r="F297" s="30"/>
      <c r="G297" s="29"/>
      <c r="H297" s="30"/>
      <c r="I297" s="16"/>
      <c r="J297" s="16"/>
      <c r="K297" s="16"/>
      <c r="L297" s="14"/>
    </row>
    <row r="298" spans="1:12" ht="18" customHeight="1" thickTop="1">
      <c r="A298" s="149"/>
      <c r="B298" s="125" t="s">
        <v>35</v>
      </c>
      <c r="C298" s="125"/>
      <c r="D298" s="125"/>
      <c r="E298" s="91" t="s">
        <v>34</v>
      </c>
      <c r="F298" s="22">
        <v>227000</v>
      </c>
      <c r="G298" s="22">
        <f aca="true" t="shared" si="2" ref="G298:H300">G302+G309+G316+G320</f>
        <v>24716.3</v>
      </c>
      <c r="H298" s="22">
        <f t="shared" si="2"/>
        <v>1200</v>
      </c>
      <c r="I298" s="53"/>
      <c r="J298" s="21"/>
      <c r="K298" s="21"/>
      <c r="L298" s="21"/>
    </row>
    <row r="299" spans="1:12" ht="12.75">
      <c r="A299" s="150"/>
      <c r="B299" s="125"/>
      <c r="C299" s="125"/>
      <c r="D299" s="125"/>
      <c r="E299" s="92"/>
      <c r="F299" s="22">
        <v>0</v>
      </c>
      <c r="G299" s="22">
        <f t="shared" si="2"/>
        <v>0</v>
      </c>
      <c r="H299" s="22">
        <f t="shared" si="2"/>
        <v>0</v>
      </c>
      <c r="I299" s="21"/>
      <c r="J299" s="21"/>
      <c r="K299" s="21"/>
      <c r="L299" s="21"/>
    </row>
    <row r="300" spans="1:12" ht="12.75">
      <c r="A300" s="150"/>
      <c r="B300" s="125"/>
      <c r="C300" s="125"/>
      <c r="D300" s="125"/>
      <c r="E300" s="92"/>
      <c r="F300" s="22">
        <v>11500</v>
      </c>
      <c r="G300" s="22">
        <f t="shared" si="2"/>
        <v>0</v>
      </c>
      <c r="H300" s="22">
        <f t="shared" si="2"/>
        <v>0</v>
      </c>
      <c r="I300" s="21"/>
      <c r="J300" s="21"/>
      <c r="K300" s="21"/>
      <c r="L300" s="21"/>
    </row>
    <row r="301" spans="1:12" s="5" customFormat="1" ht="12.75">
      <c r="A301" s="151"/>
      <c r="B301" s="146" t="s">
        <v>187</v>
      </c>
      <c r="C301" s="146"/>
      <c r="D301" s="146"/>
      <c r="E301" s="92"/>
      <c r="F301" s="22">
        <f>F298+F300</f>
        <v>238500</v>
      </c>
      <c r="G301" s="22">
        <f>G298+G299+G300</f>
        <v>24716.3</v>
      </c>
      <c r="H301" s="22">
        <f>H298+H299+H300</f>
        <v>1200</v>
      </c>
      <c r="I301" s="21"/>
      <c r="J301" s="21"/>
      <c r="K301" s="21"/>
      <c r="L301" s="21"/>
    </row>
    <row r="302" spans="1:12" s="5" customFormat="1" ht="12.75">
      <c r="A302" s="212" t="s">
        <v>19</v>
      </c>
      <c r="B302" s="90" t="s">
        <v>67</v>
      </c>
      <c r="C302" s="90"/>
      <c r="D302" s="90"/>
      <c r="E302" s="69" t="s">
        <v>34</v>
      </c>
      <c r="F302" s="22">
        <v>23500</v>
      </c>
      <c r="G302" s="22">
        <v>4000</v>
      </c>
      <c r="H302" s="22">
        <v>0</v>
      </c>
      <c r="I302" s="21"/>
      <c r="J302" s="21"/>
      <c r="K302" s="21"/>
      <c r="L302" s="21"/>
    </row>
    <row r="303" spans="1:12" s="5" customFormat="1" ht="12.75">
      <c r="A303" s="213"/>
      <c r="B303" s="90"/>
      <c r="C303" s="90"/>
      <c r="D303" s="90"/>
      <c r="E303" s="69"/>
      <c r="F303" s="22">
        <v>0</v>
      </c>
      <c r="G303" s="22">
        <v>0</v>
      </c>
      <c r="H303" s="22">
        <v>0</v>
      </c>
      <c r="I303" s="21"/>
      <c r="J303" s="21"/>
      <c r="K303" s="21"/>
      <c r="L303" s="21"/>
    </row>
    <row r="304" spans="1:12" s="5" customFormat="1" ht="12.75">
      <c r="A304" s="213"/>
      <c r="B304" s="90"/>
      <c r="C304" s="90"/>
      <c r="D304" s="90"/>
      <c r="E304" s="69"/>
      <c r="F304" s="22">
        <v>0</v>
      </c>
      <c r="G304" s="22">
        <v>0</v>
      </c>
      <c r="H304" s="22">
        <v>0</v>
      </c>
      <c r="I304" s="21"/>
      <c r="J304" s="21"/>
      <c r="K304" s="21"/>
      <c r="L304" s="21"/>
    </row>
    <row r="305" spans="1:12" s="5" customFormat="1" ht="12.75">
      <c r="A305" s="214"/>
      <c r="B305" s="148" t="s">
        <v>36</v>
      </c>
      <c r="C305" s="148"/>
      <c r="D305" s="148"/>
      <c r="E305" s="69"/>
      <c r="F305" s="22">
        <f>F302+F303+F304</f>
        <v>23500</v>
      </c>
      <c r="G305" s="22">
        <f>G302+G303+G304</f>
        <v>4000</v>
      </c>
      <c r="H305" s="22">
        <f>H302+H303+H304</f>
        <v>0</v>
      </c>
      <c r="I305" s="21"/>
      <c r="J305" s="21"/>
      <c r="K305" s="21"/>
      <c r="L305" s="21"/>
    </row>
    <row r="306" spans="1:12" s="5" customFormat="1" ht="18" customHeight="1">
      <c r="A306" s="215"/>
      <c r="B306" s="218" t="s">
        <v>240</v>
      </c>
      <c r="C306" s="73" t="s">
        <v>162</v>
      </c>
      <c r="D306" s="73" t="s">
        <v>241</v>
      </c>
      <c r="E306" s="69" t="s">
        <v>34</v>
      </c>
      <c r="F306" s="22">
        <v>3200</v>
      </c>
      <c r="G306" s="22">
        <v>3200</v>
      </c>
      <c r="H306" s="22">
        <v>0</v>
      </c>
      <c r="I306" s="77"/>
      <c r="J306" s="77"/>
      <c r="K306" s="77"/>
      <c r="L306" s="116" t="s">
        <v>243</v>
      </c>
    </row>
    <row r="307" spans="1:12" s="5" customFormat="1" ht="18" customHeight="1">
      <c r="A307" s="216"/>
      <c r="B307" s="219"/>
      <c r="C307" s="74"/>
      <c r="D307" s="74"/>
      <c r="E307" s="69"/>
      <c r="F307" s="22">
        <v>0</v>
      </c>
      <c r="G307" s="22">
        <v>0</v>
      </c>
      <c r="H307" s="22">
        <v>0</v>
      </c>
      <c r="I307" s="205"/>
      <c r="J307" s="78"/>
      <c r="K307" s="78"/>
      <c r="L307" s="117"/>
    </row>
    <row r="308" spans="1:12" s="5" customFormat="1" ht="18" customHeight="1">
      <c r="A308" s="217"/>
      <c r="B308" s="220"/>
      <c r="C308" s="74"/>
      <c r="D308" s="74"/>
      <c r="E308" s="69"/>
      <c r="F308" s="22">
        <v>0</v>
      </c>
      <c r="G308" s="22">
        <v>0</v>
      </c>
      <c r="H308" s="22">
        <v>0</v>
      </c>
      <c r="I308" s="206"/>
      <c r="J308" s="79"/>
      <c r="K308" s="79"/>
      <c r="L308" s="204"/>
    </row>
    <row r="309" spans="1:12" s="5" customFormat="1" ht="12.75">
      <c r="A309" s="212" t="s">
        <v>20</v>
      </c>
      <c r="B309" s="90" t="s">
        <v>164</v>
      </c>
      <c r="C309" s="72"/>
      <c r="D309" s="72"/>
      <c r="E309" s="69" t="s">
        <v>34</v>
      </c>
      <c r="F309" s="22">
        <v>125800</v>
      </c>
      <c r="G309" s="22">
        <v>13416.3</v>
      </c>
      <c r="H309" s="22">
        <f>H313</f>
        <v>1200</v>
      </c>
      <c r="I309" s="21"/>
      <c r="J309" s="21"/>
      <c r="K309" s="21"/>
      <c r="L309" s="21"/>
    </row>
    <row r="310" spans="1:12" s="5" customFormat="1" ht="12.75">
      <c r="A310" s="213"/>
      <c r="B310" s="72"/>
      <c r="C310" s="72"/>
      <c r="D310" s="72"/>
      <c r="E310" s="69"/>
      <c r="F310" s="22">
        <v>0</v>
      </c>
      <c r="G310" s="22">
        <v>0</v>
      </c>
      <c r="H310" s="22">
        <v>0</v>
      </c>
      <c r="I310" s="21"/>
      <c r="J310" s="21"/>
      <c r="K310" s="21"/>
      <c r="L310" s="21"/>
    </row>
    <row r="311" spans="1:12" s="5" customFormat="1" ht="12.75">
      <c r="A311" s="213"/>
      <c r="B311" s="72"/>
      <c r="C311" s="72"/>
      <c r="D311" s="72"/>
      <c r="E311" s="69"/>
      <c r="F311" s="22">
        <v>0</v>
      </c>
      <c r="G311" s="22">
        <v>0</v>
      </c>
      <c r="H311" s="22">
        <v>0</v>
      </c>
      <c r="I311" s="21"/>
      <c r="J311" s="21"/>
      <c r="K311" s="21"/>
      <c r="L311" s="21"/>
    </row>
    <row r="312" spans="1:12" s="5" customFormat="1" ht="12.75">
      <c r="A312" s="221"/>
      <c r="B312" s="148" t="s">
        <v>36</v>
      </c>
      <c r="C312" s="148"/>
      <c r="D312" s="148"/>
      <c r="E312" s="69"/>
      <c r="F312" s="22">
        <f>F309+F310+F311</f>
        <v>125800</v>
      </c>
      <c r="G312" s="22">
        <f>G309+G310+G311</f>
        <v>13416.3</v>
      </c>
      <c r="H312" s="22">
        <f>H309+H310+H311</f>
        <v>1200</v>
      </c>
      <c r="I312" s="21"/>
      <c r="J312" s="21"/>
      <c r="K312" s="21"/>
      <c r="L312" s="21"/>
    </row>
    <row r="313" spans="1:12" s="5" customFormat="1" ht="25.5" customHeight="1">
      <c r="A313" s="222"/>
      <c r="B313" s="209" t="s">
        <v>161</v>
      </c>
      <c r="C313" s="74" t="s">
        <v>162</v>
      </c>
      <c r="D313" s="203" t="s">
        <v>163</v>
      </c>
      <c r="E313" s="69" t="s">
        <v>34</v>
      </c>
      <c r="F313" s="22">
        <v>4000</v>
      </c>
      <c r="G313" s="22">
        <v>4000</v>
      </c>
      <c r="H313" s="22">
        <v>1200</v>
      </c>
      <c r="I313" s="77"/>
      <c r="J313" s="77"/>
      <c r="K313" s="77"/>
      <c r="L313" s="116" t="s">
        <v>244</v>
      </c>
    </row>
    <row r="314" spans="1:12" s="5" customFormat="1" ht="25.5" customHeight="1">
      <c r="A314" s="223"/>
      <c r="B314" s="210"/>
      <c r="C314" s="74"/>
      <c r="D314" s="203"/>
      <c r="E314" s="69"/>
      <c r="F314" s="22">
        <v>0</v>
      </c>
      <c r="G314" s="22">
        <v>0</v>
      </c>
      <c r="H314" s="22">
        <v>0</v>
      </c>
      <c r="I314" s="78"/>
      <c r="J314" s="78"/>
      <c r="K314" s="78"/>
      <c r="L314" s="117"/>
    </row>
    <row r="315" spans="1:12" s="5" customFormat="1" ht="25.5" customHeight="1">
      <c r="A315" s="224"/>
      <c r="B315" s="211"/>
      <c r="C315" s="75"/>
      <c r="D315" s="203"/>
      <c r="E315" s="69"/>
      <c r="F315" s="22">
        <v>0</v>
      </c>
      <c r="G315" s="22">
        <v>0</v>
      </c>
      <c r="H315" s="22">
        <v>0</v>
      </c>
      <c r="I315" s="79"/>
      <c r="J315" s="79"/>
      <c r="K315" s="79"/>
      <c r="L315" s="204"/>
    </row>
    <row r="316" spans="1:12" s="5" customFormat="1" ht="12.75">
      <c r="A316" s="68" t="s">
        <v>21</v>
      </c>
      <c r="B316" s="207" t="s">
        <v>47</v>
      </c>
      <c r="C316" s="90"/>
      <c r="D316" s="90"/>
      <c r="E316" s="69" t="s">
        <v>34</v>
      </c>
      <c r="F316" s="22">
        <v>21400</v>
      </c>
      <c r="G316" s="22">
        <v>3300</v>
      </c>
      <c r="H316" s="22">
        <v>0</v>
      </c>
      <c r="I316" s="21"/>
      <c r="J316" s="21"/>
      <c r="K316" s="21"/>
      <c r="L316" s="23"/>
    </row>
    <row r="317" spans="1:12" s="5" customFormat="1" ht="12.75">
      <c r="A317" s="69"/>
      <c r="B317" s="207"/>
      <c r="C317" s="90"/>
      <c r="D317" s="90"/>
      <c r="E317" s="69"/>
      <c r="F317" s="22">
        <v>0</v>
      </c>
      <c r="G317" s="22">
        <v>0</v>
      </c>
      <c r="H317" s="22">
        <v>0</v>
      </c>
      <c r="I317" s="21"/>
      <c r="J317" s="21"/>
      <c r="K317" s="21"/>
      <c r="L317" s="23"/>
    </row>
    <row r="318" spans="1:12" s="5" customFormat="1" ht="12.75">
      <c r="A318" s="69"/>
      <c r="B318" s="207"/>
      <c r="C318" s="90"/>
      <c r="D318" s="90"/>
      <c r="E318" s="69"/>
      <c r="F318" s="22">
        <v>0</v>
      </c>
      <c r="G318" s="22">
        <v>0</v>
      </c>
      <c r="H318" s="22">
        <v>0</v>
      </c>
      <c r="I318" s="21"/>
      <c r="J318" s="21"/>
      <c r="K318" s="21"/>
      <c r="L318" s="23"/>
    </row>
    <row r="319" spans="1:12" s="5" customFormat="1" ht="12.75">
      <c r="A319" s="69"/>
      <c r="B319" s="208" t="s">
        <v>36</v>
      </c>
      <c r="C319" s="148"/>
      <c r="D319" s="148"/>
      <c r="E319" s="69"/>
      <c r="F319" s="22">
        <f>F316+F317+F318</f>
        <v>21400</v>
      </c>
      <c r="G319" s="22">
        <f>G316+G317+G318</f>
        <v>3300</v>
      </c>
      <c r="H319" s="22">
        <f>H316+H317+H318</f>
        <v>0</v>
      </c>
      <c r="I319" s="21"/>
      <c r="J319" s="21"/>
      <c r="K319" s="21"/>
      <c r="L319" s="23"/>
    </row>
    <row r="320" spans="1:12" s="5" customFormat="1" ht="12.75">
      <c r="A320" s="58" t="s">
        <v>22</v>
      </c>
      <c r="B320" s="207" t="s">
        <v>68</v>
      </c>
      <c r="C320" s="90"/>
      <c r="D320" s="90"/>
      <c r="E320" s="69" t="s">
        <v>34</v>
      </c>
      <c r="F320" s="22">
        <v>14200</v>
      </c>
      <c r="G320" s="22">
        <v>4000</v>
      </c>
      <c r="H320" s="22">
        <v>0</v>
      </c>
      <c r="I320" s="21"/>
      <c r="J320" s="21"/>
      <c r="K320" s="21"/>
      <c r="L320" s="23"/>
    </row>
    <row r="321" spans="1:12" s="5" customFormat="1" ht="12.75">
      <c r="A321" s="58"/>
      <c r="B321" s="207"/>
      <c r="C321" s="90"/>
      <c r="D321" s="90"/>
      <c r="E321" s="69"/>
      <c r="F321" s="22">
        <v>0</v>
      </c>
      <c r="G321" s="22">
        <v>0</v>
      </c>
      <c r="H321" s="22">
        <v>0</v>
      </c>
      <c r="I321" s="21"/>
      <c r="J321" s="21"/>
      <c r="K321" s="21"/>
      <c r="L321" s="23"/>
    </row>
    <row r="322" spans="1:12" s="5" customFormat="1" ht="12.75">
      <c r="A322" s="58"/>
      <c r="B322" s="207"/>
      <c r="C322" s="90"/>
      <c r="D322" s="90"/>
      <c r="E322" s="69"/>
      <c r="F322" s="22">
        <v>0</v>
      </c>
      <c r="G322" s="22">
        <v>0</v>
      </c>
      <c r="H322" s="22">
        <v>0</v>
      </c>
      <c r="I322" s="21"/>
      <c r="J322" s="21"/>
      <c r="K322" s="21"/>
      <c r="L322" s="23"/>
    </row>
    <row r="323" spans="1:12" s="5" customFormat="1" ht="12.75">
      <c r="A323" s="58"/>
      <c r="B323" s="208" t="s">
        <v>36</v>
      </c>
      <c r="C323" s="148"/>
      <c r="D323" s="148"/>
      <c r="E323" s="69"/>
      <c r="F323" s="22">
        <v>14200</v>
      </c>
      <c r="G323" s="22">
        <v>4000</v>
      </c>
      <c r="H323" s="22">
        <v>0</v>
      </c>
      <c r="I323" s="21"/>
      <c r="J323" s="21"/>
      <c r="K323" s="21"/>
      <c r="L323" s="23"/>
    </row>
    <row r="324" spans="1:12" s="5" customFormat="1" ht="42.75" customHeight="1">
      <c r="A324" s="58"/>
      <c r="B324" s="209" t="s">
        <v>242</v>
      </c>
      <c r="C324" s="74" t="s">
        <v>162</v>
      </c>
      <c r="D324" s="203" t="s">
        <v>241</v>
      </c>
      <c r="E324" s="69" t="s">
        <v>34</v>
      </c>
      <c r="F324" s="22">
        <v>3200</v>
      </c>
      <c r="G324" s="22">
        <v>3200</v>
      </c>
      <c r="H324" s="22">
        <v>0</v>
      </c>
      <c r="I324" s="77"/>
      <c r="J324" s="77"/>
      <c r="K324" s="77"/>
      <c r="L324" s="116" t="s">
        <v>243</v>
      </c>
    </row>
    <row r="325" spans="1:12" s="5" customFormat="1" ht="42.75" customHeight="1">
      <c r="A325" s="58"/>
      <c r="B325" s="210"/>
      <c r="C325" s="74"/>
      <c r="D325" s="203" t="s">
        <v>241</v>
      </c>
      <c r="E325" s="69"/>
      <c r="F325" s="22">
        <v>0</v>
      </c>
      <c r="G325" s="22">
        <v>0</v>
      </c>
      <c r="H325" s="22">
        <v>0</v>
      </c>
      <c r="I325" s="78"/>
      <c r="J325" s="78"/>
      <c r="K325" s="78"/>
      <c r="L325" s="117"/>
    </row>
    <row r="326" spans="1:12" s="5" customFormat="1" ht="42.75" customHeight="1">
      <c r="A326" s="58"/>
      <c r="B326" s="211"/>
      <c r="C326" s="75"/>
      <c r="D326" s="203"/>
      <c r="E326" s="70"/>
      <c r="F326" s="22">
        <v>0</v>
      </c>
      <c r="G326" s="22">
        <v>0</v>
      </c>
      <c r="H326" s="22">
        <v>0</v>
      </c>
      <c r="I326" s="79"/>
      <c r="J326" s="79"/>
      <c r="K326" s="79"/>
      <c r="L326" s="204"/>
    </row>
    <row r="327" spans="1:12" s="5" customFormat="1" ht="12.75">
      <c r="A327" s="35"/>
      <c r="B327" s="9"/>
      <c r="C327" s="11"/>
      <c r="D327" s="11"/>
      <c r="E327" s="11"/>
      <c r="F327" s="30"/>
      <c r="G327" s="30"/>
      <c r="H327" s="30"/>
      <c r="I327" s="12"/>
      <c r="J327" s="12"/>
      <c r="K327" s="12"/>
      <c r="L327" s="15"/>
    </row>
    <row r="328" spans="1:12" s="5" customFormat="1" ht="12.75" customHeight="1">
      <c r="A328" s="58"/>
      <c r="B328" s="56" t="s">
        <v>69</v>
      </c>
      <c r="C328" s="56"/>
      <c r="D328" s="56"/>
      <c r="E328" s="56" t="s">
        <v>34</v>
      </c>
      <c r="F328" s="17">
        <f>298500</f>
        <v>298500</v>
      </c>
      <c r="G328" s="17">
        <f aca="true" t="shared" si="3" ref="G328:H330">G332+G363+G370</f>
        <v>36651.3</v>
      </c>
      <c r="H328" s="17">
        <f t="shared" si="3"/>
        <v>3963.7516</v>
      </c>
      <c r="I328" s="53"/>
      <c r="J328" s="21"/>
      <c r="K328" s="21"/>
      <c r="L328" s="12"/>
    </row>
    <row r="329" spans="1:12" s="5" customFormat="1" ht="12.75">
      <c r="A329" s="58"/>
      <c r="B329" s="56"/>
      <c r="C329" s="56"/>
      <c r="D329" s="56"/>
      <c r="E329" s="56"/>
      <c r="F329" s="17">
        <v>0</v>
      </c>
      <c r="G329" s="17">
        <f t="shared" si="3"/>
        <v>0</v>
      </c>
      <c r="H329" s="17">
        <f t="shared" si="3"/>
        <v>0</v>
      </c>
      <c r="I329" s="21"/>
      <c r="J329" s="21"/>
      <c r="K329" s="21"/>
      <c r="L329" s="12"/>
    </row>
    <row r="330" spans="1:12" s="5" customFormat="1" ht="12.75">
      <c r="A330" s="58"/>
      <c r="B330" s="56"/>
      <c r="C330" s="56"/>
      <c r="D330" s="56"/>
      <c r="E330" s="56"/>
      <c r="F330" s="17">
        <v>0</v>
      </c>
      <c r="G330" s="17">
        <f t="shared" si="3"/>
        <v>0</v>
      </c>
      <c r="H330" s="17">
        <f t="shared" si="3"/>
        <v>0</v>
      </c>
      <c r="I330" s="21"/>
      <c r="J330" s="21"/>
      <c r="K330" s="21"/>
      <c r="L330" s="12"/>
    </row>
    <row r="331" spans="1:12" s="5" customFormat="1" ht="12.75">
      <c r="A331" s="58"/>
      <c r="B331" s="148" t="s">
        <v>187</v>
      </c>
      <c r="C331" s="148"/>
      <c r="D331" s="148"/>
      <c r="E331" s="56"/>
      <c r="F331" s="17">
        <f>F328+F329+F330</f>
        <v>298500</v>
      </c>
      <c r="G331" s="17">
        <f>G328+G329+G330</f>
        <v>36651.3</v>
      </c>
      <c r="H331" s="17">
        <f>H328+H329+H330</f>
        <v>3963.7516</v>
      </c>
      <c r="I331" s="21"/>
      <c r="J331" s="21"/>
      <c r="K331" s="21"/>
      <c r="L331" s="12"/>
    </row>
    <row r="332" spans="1:12" s="5" customFormat="1" ht="12.75">
      <c r="A332" s="58" t="s">
        <v>19</v>
      </c>
      <c r="B332" s="90" t="s">
        <v>70</v>
      </c>
      <c r="C332" s="72"/>
      <c r="D332" s="72"/>
      <c r="E332" s="58" t="s">
        <v>34</v>
      </c>
      <c r="F332" s="17">
        <v>206300</v>
      </c>
      <c r="G332" s="17">
        <v>24876.3</v>
      </c>
      <c r="H332" s="17">
        <f>H336+H339+H342+H345+H348+H351+H354+H357+H360</f>
        <v>2178.7516</v>
      </c>
      <c r="I332" s="21"/>
      <c r="J332" s="21"/>
      <c r="K332" s="21"/>
      <c r="L332" s="12"/>
    </row>
    <row r="333" spans="1:12" s="5" customFormat="1" ht="12.75">
      <c r="A333" s="58"/>
      <c r="B333" s="72"/>
      <c r="C333" s="72"/>
      <c r="D333" s="72"/>
      <c r="E333" s="58"/>
      <c r="F333" s="17">
        <v>0</v>
      </c>
      <c r="G333" s="17">
        <f>G337+G340+G343+G346+G349+G352+G355+G358+G361</f>
        <v>0</v>
      </c>
      <c r="H333" s="17">
        <v>0</v>
      </c>
      <c r="I333" s="21"/>
      <c r="J333" s="21"/>
      <c r="K333" s="21"/>
      <c r="L333" s="12"/>
    </row>
    <row r="334" spans="1:12" s="5" customFormat="1" ht="12.75">
      <c r="A334" s="58"/>
      <c r="B334" s="72"/>
      <c r="C334" s="72"/>
      <c r="D334" s="72"/>
      <c r="E334" s="58"/>
      <c r="F334" s="17">
        <v>0</v>
      </c>
      <c r="G334" s="17">
        <f>G338+G341+G344+G347+G350+G353+G356+G359+G362</f>
        <v>0</v>
      </c>
      <c r="H334" s="17">
        <v>0</v>
      </c>
      <c r="I334" s="21"/>
      <c r="J334" s="21"/>
      <c r="K334" s="21"/>
      <c r="L334" s="12"/>
    </row>
    <row r="335" spans="1:12" s="5" customFormat="1" ht="12.75">
      <c r="A335" s="58"/>
      <c r="B335" s="148" t="s">
        <v>36</v>
      </c>
      <c r="C335" s="148"/>
      <c r="D335" s="148"/>
      <c r="E335" s="58"/>
      <c r="F335" s="17">
        <f>F332+F333+F334</f>
        <v>206300</v>
      </c>
      <c r="G335" s="17">
        <f>G332+G333+G334</f>
        <v>24876.3</v>
      </c>
      <c r="H335" s="17">
        <f>H332+H333+H334</f>
        <v>2178.7516</v>
      </c>
      <c r="I335" s="21"/>
      <c r="J335" s="21"/>
      <c r="K335" s="21"/>
      <c r="L335" s="12"/>
    </row>
    <row r="336" spans="1:12" s="5" customFormat="1" ht="36" customHeight="1">
      <c r="A336" s="68"/>
      <c r="B336" s="71" t="s">
        <v>245</v>
      </c>
      <c r="C336" s="73" t="s">
        <v>165</v>
      </c>
      <c r="D336" s="87">
        <v>42894</v>
      </c>
      <c r="E336" s="58" t="s">
        <v>34</v>
      </c>
      <c r="F336" s="17">
        <v>10500</v>
      </c>
      <c r="G336" s="17">
        <v>2887.5</v>
      </c>
      <c r="H336" s="17">
        <v>866.25</v>
      </c>
      <c r="I336" s="77"/>
      <c r="J336" s="77"/>
      <c r="K336" s="77"/>
      <c r="L336" s="116" t="s">
        <v>244</v>
      </c>
    </row>
    <row r="337" spans="1:12" s="5" customFormat="1" ht="36" customHeight="1">
      <c r="A337" s="69"/>
      <c r="B337" s="72"/>
      <c r="C337" s="74"/>
      <c r="D337" s="87"/>
      <c r="E337" s="58"/>
      <c r="F337" s="17">
        <v>0</v>
      </c>
      <c r="G337" s="17">
        <v>0</v>
      </c>
      <c r="H337" s="17">
        <v>0</v>
      </c>
      <c r="I337" s="78"/>
      <c r="J337" s="78"/>
      <c r="K337" s="78"/>
      <c r="L337" s="117"/>
    </row>
    <row r="338" spans="1:12" s="5" customFormat="1" ht="36" customHeight="1">
      <c r="A338" s="70"/>
      <c r="B338" s="72"/>
      <c r="C338" s="75"/>
      <c r="D338" s="87"/>
      <c r="E338" s="58"/>
      <c r="F338" s="17">
        <v>0</v>
      </c>
      <c r="G338" s="17">
        <v>0</v>
      </c>
      <c r="H338" s="17">
        <v>0</v>
      </c>
      <c r="I338" s="79"/>
      <c r="J338" s="79"/>
      <c r="K338" s="79"/>
      <c r="L338" s="204"/>
    </row>
    <row r="339" spans="1:12" s="5" customFormat="1" ht="41.25" customHeight="1">
      <c r="A339" s="68"/>
      <c r="B339" s="71" t="s">
        <v>246</v>
      </c>
      <c r="C339" s="73" t="s">
        <v>165</v>
      </c>
      <c r="D339" s="87">
        <v>42900</v>
      </c>
      <c r="E339" s="58" t="s">
        <v>34</v>
      </c>
      <c r="F339" s="17">
        <v>2121.86361</v>
      </c>
      <c r="G339" s="17">
        <v>1273.11817</v>
      </c>
      <c r="H339" s="17">
        <v>381.93545</v>
      </c>
      <c r="I339" s="77"/>
      <c r="J339" s="77"/>
      <c r="K339" s="77"/>
      <c r="L339" s="116" t="s">
        <v>244</v>
      </c>
    </row>
    <row r="340" spans="1:12" s="5" customFormat="1" ht="41.25" customHeight="1">
      <c r="A340" s="69"/>
      <c r="B340" s="72"/>
      <c r="C340" s="74"/>
      <c r="D340" s="87"/>
      <c r="E340" s="58"/>
      <c r="F340" s="17">
        <v>0</v>
      </c>
      <c r="G340" s="17">
        <v>0</v>
      </c>
      <c r="H340" s="17">
        <v>0</v>
      </c>
      <c r="I340" s="78"/>
      <c r="J340" s="78"/>
      <c r="K340" s="78"/>
      <c r="L340" s="117"/>
    </row>
    <row r="341" spans="1:12" s="5" customFormat="1" ht="41.25" customHeight="1">
      <c r="A341" s="70"/>
      <c r="B341" s="72"/>
      <c r="C341" s="75"/>
      <c r="D341" s="87"/>
      <c r="E341" s="58"/>
      <c r="F341" s="17">
        <v>0</v>
      </c>
      <c r="G341" s="17">
        <v>0</v>
      </c>
      <c r="H341" s="17">
        <v>0</v>
      </c>
      <c r="I341" s="79"/>
      <c r="J341" s="79"/>
      <c r="K341" s="79"/>
      <c r="L341" s="204"/>
    </row>
    <row r="342" spans="1:12" s="5" customFormat="1" ht="36" customHeight="1">
      <c r="A342" s="68"/>
      <c r="B342" s="71" t="s">
        <v>247</v>
      </c>
      <c r="C342" s="73" t="s">
        <v>165</v>
      </c>
      <c r="D342" s="87">
        <v>42900</v>
      </c>
      <c r="E342" s="58" t="s">
        <v>34</v>
      </c>
      <c r="F342" s="17">
        <v>2471.49228</v>
      </c>
      <c r="G342" s="17">
        <v>1235.74614</v>
      </c>
      <c r="H342" s="17">
        <v>370.72385</v>
      </c>
      <c r="I342" s="77"/>
      <c r="J342" s="77"/>
      <c r="K342" s="77"/>
      <c r="L342" s="116" t="s">
        <v>244</v>
      </c>
    </row>
    <row r="343" spans="1:12" s="5" customFormat="1" ht="36" customHeight="1">
      <c r="A343" s="69"/>
      <c r="B343" s="72"/>
      <c r="C343" s="74"/>
      <c r="D343" s="87"/>
      <c r="E343" s="58"/>
      <c r="F343" s="17">
        <v>0</v>
      </c>
      <c r="G343" s="17">
        <v>0</v>
      </c>
      <c r="H343" s="17">
        <v>0</v>
      </c>
      <c r="I343" s="78"/>
      <c r="J343" s="78"/>
      <c r="K343" s="78"/>
      <c r="L343" s="117"/>
    </row>
    <row r="344" spans="1:12" s="5" customFormat="1" ht="36" customHeight="1">
      <c r="A344" s="70"/>
      <c r="B344" s="72"/>
      <c r="C344" s="75"/>
      <c r="D344" s="87"/>
      <c r="E344" s="58"/>
      <c r="F344" s="17">
        <v>0</v>
      </c>
      <c r="G344" s="17">
        <v>0</v>
      </c>
      <c r="H344" s="17">
        <v>0</v>
      </c>
      <c r="I344" s="79"/>
      <c r="J344" s="79"/>
      <c r="K344" s="79"/>
      <c r="L344" s="204"/>
    </row>
    <row r="345" spans="1:12" s="5" customFormat="1" ht="36" customHeight="1">
      <c r="A345" s="68"/>
      <c r="B345" s="71" t="s">
        <v>248</v>
      </c>
      <c r="C345" s="73" t="s">
        <v>165</v>
      </c>
      <c r="D345" s="87">
        <v>42908</v>
      </c>
      <c r="E345" s="58" t="s">
        <v>34</v>
      </c>
      <c r="F345" s="17">
        <v>2250.3</v>
      </c>
      <c r="G345" s="17">
        <v>1057.641</v>
      </c>
      <c r="H345" s="17">
        <v>317.2923</v>
      </c>
      <c r="I345" s="77"/>
      <c r="J345" s="77"/>
      <c r="K345" s="77"/>
      <c r="L345" s="116" t="s">
        <v>244</v>
      </c>
    </row>
    <row r="346" spans="1:12" s="5" customFormat="1" ht="36" customHeight="1">
      <c r="A346" s="69"/>
      <c r="B346" s="72"/>
      <c r="C346" s="74"/>
      <c r="D346" s="87"/>
      <c r="E346" s="58"/>
      <c r="F346" s="17">
        <v>0</v>
      </c>
      <c r="G346" s="17">
        <v>0</v>
      </c>
      <c r="H346" s="17">
        <v>0</v>
      </c>
      <c r="I346" s="78"/>
      <c r="J346" s="78"/>
      <c r="K346" s="78"/>
      <c r="L346" s="117"/>
    </row>
    <row r="347" spans="1:12" s="5" customFormat="1" ht="36" customHeight="1">
      <c r="A347" s="70"/>
      <c r="B347" s="72"/>
      <c r="C347" s="75"/>
      <c r="D347" s="87"/>
      <c r="E347" s="58"/>
      <c r="F347" s="17">
        <v>0</v>
      </c>
      <c r="G347" s="17">
        <v>0</v>
      </c>
      <c r="H347" s="17">
        <v>0</v>
      </c>
      <c r="I347" s="79"/>
      <c r="J347" s="79"/>
      <c r="K347" s="79"/>
      <c r="L347" s="204"/>
    </row>
    <row r="348" spans="1:12" s="5" customFormat="1" ht="36" customHeight="1">
      <c r="A348" s="68"/>
      <c r="B348" s="71" t="s">
        <v>249</v>
      </c>
      <c r="C348" s="73" t="s">
        <v>165</v>
      </c>
      <c r="D348" s="87">
        <v>42908</v>
      </c>
      <c r="E348" s="58" t="s">
        <v>34</v>
      </c>
      <c r="F348" s="17">
        <v>1650.001</v>
      </c>
      <c r="G348" s="17">
        <v>808.5</v>
      </c>
      <c r="H348" s="17">
        <v>242.55</v>
      </c>
      <c r="I348" s="77"/>
      <c r="J348" s="77"/>
      <c r="K348" s="77"/>
      <c r="L348" s="116" t="s">
        <v>244</v>
      </c>
    </row>
    <row r="349" spans="1:12" s="5" customFormat="1" ht="36" customHeight="1">
      <c r="A349" s="69"/>
      <c r="B349" s="72"/>
      <c r="C349" s="74"/>
      <c r="D349" s="87"/>
      <c r="E349" s="58"/>
      <c r="F349" s="17">
        <v>0</v>
      </c>
      <c r="G349" s="17">
        <v>0</v>
      </c>
      <c r="H349" s="17">
        <v>0</v>
      </c>
      <c r="I349" s="78"/>
      <c r="J349" s="78"/>
      <c r="K349" s="78"/>
      <c r="L349" s="117"/>
    </row>
    <row r="350" spans="1:12" s="5" customFormat="1" ht="36" customHeight="1">
      <c r="A350" s="70"/>
      <c r="B350" s="72"/>
      <c r="C350" s="75"/>
      <c r="D350" s="87"/>
      <c r="E350" s="58"/>
      <c r="F350" s="17">
        <v>0</v>
      </c>
      <c r="G350" s="17">
        <v>0</v>
      </c>
      <c r="H350" s="17">
        <v>0</v>
      </c>
      <c r="I350" s="79"/>
      <c r="J350" s="79"/>
      <c r="K350" s="79"/>
      <c r="L350" s="204"/>
    </row>
    <row r="351" spans="1:12" s="5" customFormat="1" ht="36" customHeight="1">
      <c r="A351" s="68"/>
      <c r="B351" s="71" t="s">
        <v>250</v>
      </c>
      <c r="C351" s="73" t="s">
        <v>162</v>
      </c>
      <c r="D351" s="87">
        <v>42934</v>
      </c>
      <c r="E351" s="58" t="s">
        <v>34</v>
      </c>
      <c r="F351" s="17">
        <v>2250.30516</v>
      </c>
      <c r="G351" s="17">
        <v>2250.30516</v>
      </c>
      <c r="H351" s="17">
        <v>0</v>
      </c>
      <c r="I351" s="77"/>
      <c r="J351" s="77"/>
      <c r="K351" s="77"/>
      <c r="L351" s="116" t="s">
        <v>243</v>
      </c>
    </row>
    <row r="352" spans="1:12" s="5" customFormat="1" ht="36" customHeight="1">
      <c r="A352" s="69"/>
      <c r="B352" s="72"/>
      <c r="C352" s="74"/>
      <c r="D352" s="87"/>
      <c r="E352" s="58"/>
      <c r="F352" s="17">
        <v>0</v>
      </c>
      <c r="G352" s="17">
        <v>0</v>
      </c>
      <c r="H352" s="17">
        <v>0</v>
      </c>
      <c r="I352" s="78"/>
      <c r="J352" s="78"/>
      <c r="K352" s="78"/>
      <c r="L352" s="117"/>
    </row>
    <row r="353" spans="1:12" s="5" customFormat="1" ht="36" customHeight="1">
      <c r="A353" s="70"/>
      <c r="B353" s="72"/>
      <c r="C353" s="75"/>
      <c r="D353" s="87"/>
      <c r="E353" s="58"/>
      <c r="F353" s="17">
        <v>0</v>
      </c>
      <c r="G353" s="17">
        <v>0</v>
      </c>
      <c r="H353" s="17">
        <v>0</v>
      </c>
      <c r="I353" s="79"/>
      <c r="J353" s="79"/>
      <c r="K353" s="79"/>
      <c r="L353" s="204"/>
    </row>
    <row r="354" spans="1:12" s="5" customFormat="1" ht="183" customHeight="1">
      <c r="A354" s="58"/>
      <c r="B354" s="71" t="s">
        <v>82</v>
      </c>
      <c r="C354" s="203" t="s">
        <v>72</v>
      </c>
      <c r="D354" s="87">
        <v>42501</v>
      </c>
      <c r="E354" s="58" t="s">
        <v>34</v>
      </c>
      <c r="F354" s="17">
        <v>9985</v>
      </c>
      <c r="G354" s="17">
        <v>4992.5</v>
      </c>
      <c r="H354" s="17">
        <v>0</v>
      </c>
      <c r="I354" s="55"/>
      <c r="J354" s="55"/>
      <c r="K354" s="55"/>
      <c r="L354" s="202" t="s">
        <v>83</v>
      </c>
    </row>
    <row r="355" spans="1:12" s="5" customFormat="1" ht="183" customHeight="1">
      <c r="A355" s="58"/>
      <c r="B355" s="72"/>
      <c r="C355" s="203"/>
      <c r="D355" s="87"/>
      <c r="E355" s="58"/>
      <c r="F355" s="17">
        <v>0</v>
      </c>
      <c r="G355" s="17">
        <v>0</v>
      </c>
      <c r="H355" s="17">
        <v>0</v>
      </c>
      <c r="I355" s="55"/>
      <c r="J355" s="55"/>
      <c r="K355" s="55"/>
      <c r="L355" s="72"/>
    </row>
    <row r="356" spans="1:12" s="5" customFormat="1" ht="183" customHeight="1">
      <c r="A356" s="58"/>
      <c r="B356" s="72"/>
      <c r="C356" s="203"/>
      <c r="D356" s="87"/>
      <c r="E356" s="58"/>
      <c r="F356" s="17">
        <v>0</v>
      </c>
      <c r="G356" s="17">
        <v>0</v>
      </c>
      <c r="H356" s="17">
        <v>0</v>
      </c>
      <c r="I356" s="55"/>
      <c r="J356" s="55"/>
      <c r="K356" s="55"/>
      <c r="L356" s="72"/>
    </row>
    <row r="357" spans="1:12" s="5" customFormat="1" ht="124.5" customHeight="1">
      <c r="A357" s="58"/>
      <c r="B357" s="71" t="s">
        <v>71</v>
      </c>
      <c r="C357" s="203" t="s">
        <v>72</v>
      </c>
      <c r="D357" s="87">
        <v>42487</v>
      </c>
      <c r="E357" s="58" t="s">
        <v>34</v>
      </c>
      <c r="F357" s="17">
        <v>4560</v>
      </c>
      <c r="G357" s="17">
        <v>2280</v>
      </c>
      <c r="H357" s="17">
        <v>0</v>
      </c>
      <c r="I357" s="55"/>
      <c r="J357" s="55"/>
      <c r="K357" s="55"/>
      <c r="L357" s="202" t="s">
        <v>73</v>
      </c>
    </row>
    <row r="358" spans="1:12" s="5" customFormat="1" ht="124.5" customHeight="1">
      <c r="A358" s="58"/>
      <c r="B358" s="72"/>
      <c r="C358" s="203"/>
      <c r="D358" s="87"/>
      <c r="E358" s="58"/>
      <c r="F358" s="17">
        <v>0</v>
      </c>
      <c r="G358" s="17">
        <v>0</v>
      </c>
      <c r="H358" s="17">
        <v>0</v>
      </c>
      <c r="I358" s="55"/>
      <c r="J358" s="55"/>
      <c r="K358" s="55"/>
      <c r="L358" s="72"/>
    </row>
    <row r="359" spans="1:12" s="5" customFormat="1" ht="124.5" customHeight="1">
      <c r="A359" s="58"/>
      <c r="B359" s="72"/>
      <c r="C359" s="203"/>
      <c r="D359" s="87"/>
      <c r="E359" s="58"/>
      <c r="F359" s="17">
        <v>0</v>
      </c>
      <c r="G359" s="17">
        <v>0</v>
      </c>
      <c r="H359" s="17">
        <v>0</v>
      </c>
      <c r="I359" s="55"/>
      <c r="J359" s="55"/>
      <c r="K359" s="55"/>
      <c r="L359" s="72"/>
    </row>
    <row r="360" spans="1:12" s="5" customFormat="1" ht="195.75" customHeight="1">
      <c r="A360" s="58"/>
      <c r="B360" s="71" t="s">
        <v>74</v>
      </c>
      <c r="C360" s="203" t="s">
        <v>72</v>
      </c>
      <c r="D360" s="87">
        <v>42465</v>
      </c>
      <c r="E360" s="58" t="s">
        <v>34</v>
      </c>
      <c r="F360" s="17">
        <v>8800</v>
      </c>
      <c r="G360" s="17">
        <v>4400</v>
      </c>
      <c r="H360" s="17">
        <v>0</v>
      </c>
      <c r="I360" s="55"/>
      <c r="J360" s="55"/>
      <c r="K360" s="55"/>
      <c r="L360" s="202" t="s">
        <v>84</v>
      </c>
    </row>
    <row r="361" spans="1:12" s="5" customFormat="1" ht="195.75" customHeight="1">
      <c r="A361" s="58"/>
      <c r="B361" s="72"/>
      <c r="C361" s="203"/>
      <c r="D361" s="87"/>
      <c r="E361" s="58"/>
      <c r="F361" s="17">
        <v>0</v>
      </c>
      <c r="G361" s="17">
        <v>0</v>
      </c>
      <c r="H361" s="17">
        <v>0</v>
      </c>
      <c r="I361" s="55"/>
      <c r="J361" s="55"/>
      <c r="K361" s="55"/>
      <c r="L361" s="72"/>
    </row>
    <row r="362" spans="1:12" s="5" customFormat="1" ht="195.75" customHeight="1">
      <c r="A362" s="58"/>
      <c r="B362" s="72"/>
      <c r="C362" s="203"/>
      <c r="D362" s="87"/>
      <c r="E362" s="58"/>
      <c r="F362" s="17">
        <v>0</v>
      </c>
      <c r="G362" s="17">
        <v>0</v>
      </c>
      <c r="H362" s="17">
        <v>0</v>
      </c>
      <c r="I362" s="55"/>
      <c r="J362" s="55"/>
      <c r="K362" s="55"/>
      <c r="L362" s="72"/>
    </row>
    <row r="363" spans="1:12" s="5" customFormat="1" ht="12.75">
      <c r="A363" s="58" t="s">
        <v>20</v>
      </c>
      <c r="B363" s="90" t="s">
        <v>75</v>
      </c>
      <c r="C363" s="72"/>
      <c r="D363" s="72"/>
      <c r="E363" s="125" t="s">
        <v>34</v>
      </c>
      <c r="F363" s="17">
        <v>34300</v>
      </c>
      <c r="G363" s="17">
        <v>6000</v>
      </c>
      <c r="H363" s="17">
        <f>H367</f>
        <v>1785</v>
      </c>
      <c r="I363" s="21"/>
      <c r="J363" s="21"/>
      <c r="K363" s="21"/>
      <c r="L363" s="16"/>
    </row>
    <row r="364" spans="1:12" s="5" customFormat="1" ht="12.75">
      <c r="A364" s="58"/>
      <c r="B364" s="72"/>
      <c r="C364" s="72"/>
      <c r="D364" s="72"/>
      <c r="E364" s="125"/>
      <c r="F364" s="17">
        <v>0</v>
      </c>
      <c r="G364" s="17">
        <v>0</v>
      </c>
      <c r="H364" s="17">
        <v>0</v>
      </c>
      <c r="I364" s="21"/>
      <c r="J364" s="21"/>
      <c r="K364" s="21"/>
      <c r="L364" s="16"/>
    </row>
    <row r="365" spans="1:12" s="5" customFormat="1" ht="12.75">
      <c r="A365" s="58"/>
      <c r="B365" s="72"/>
      <c r="C365" s="72"/>
      <c r="D365" s="72"/>
      <c r="E365" s="125"/>
      <c r="F365" s="17">
        <v>0</v>
      </c>
      <c r="G365" s="17">
        <v>0</v>
      </c>
      <c r="H365" s="17">
        <v>0</v>
      </c>
      <c r="I365" s="21"/>
      <c r="J365" s="21"/>
      <c r="K365" s="21"/>
      <c r="L365" s="16"/>
    </row>
    <row r="366" spans="1:12" s="5" customFormat="1" ht="12.75">
      <c r="A366" s="58"/>
      <c r="B366" s="148" t="s">
        <v>36</v>
      </c>
      <c r="C366" s="148"/>
      <c r="D366" s="148"/>
      <c r="E366" s="125"/>
      <c r="F366" s="17">
        <f>F363+F364+F365</f>
        <v>34300</v>
      </c>
      <c r="G366" s="17">
        <f>G363+G364+G365</f>
        <v>6000</v>
      </c>
      <c r="H366" s="17">
        <f>H363+H364+H365</f>
        <v>1785</v>
      </c>
      <c r="I366" s="21"/>
      <c r="J366" s="21"/>
      <c r="K366" s="21"/>
      <c r="L366" s="16"/>
    </row>
    <row r="367" spans="1:12" s="5" customFormat="1" ht="12.75">
      <c r="A367" s="68"/>
      <c r="B367" s="196" t="s">
        <v>166</v>
      </c>
      <c r="C367" s="73" t="s">
        <v>162</v>
      </c>
      <c r="D367" s="199">
        <v>42851</v>
      </c>
      <c r="E367" s="125" t="s">
        <v>34</v>
      </c>
      <c r="F367" s="17">
        <v>5950</v>
      </c>
      <c r="G367" s="17">
        <v>5950</v>
      </c>
      <c r="H367" s="17">
        <v>1785</v>
      </c>
      <c r="I367" s="77"/>
      <c r="J367" s="77"/>
      <c r="K367" s="77"/>
      <c r="L367" s="116" t="s">
        <v>244</v>
      </c>
    </row>
    <row r="368" spans="1:12" s="5" customFormat="1" ht="12.75">
      <c r="A368" s="69"/>
      <c r="B368" s="197"/>
      <c r="C368" s="74"/>
      <c r="D368" s="200"/>
      <c r="E368" s="125"/>
      <c r="F368" s="17">
        <v>0</v>
      </c>
      <c r="G368" s="17">
        <v>0</v>
      </c>
      <c r="H368" s="17">
        <v>0</v>
      </c>
      <c r="I368" s="78"/>
      <c r="J368" s="78"/>
      <c r="K368" s="78"/>
      <c r="L368" s="117"/>
    </row>
    <row r="369" spans="1:12" s="5" customFormat="1" ht="12.75">
      <c r="A369" s="70"/>
      <c r="B369" s="198"/>
      <c r="C369" s="75"/>
      <c r="D369" s="201"/>
      <c r="E369" s="125"/>
      <c r="F369" s="17">
        <v>0</v>
      </c>
      <c r="G369" s="17">
        <v>0</v>
      </c>
      <c r="H369" s="17">
        <v>0</v>
      </c>
      <c r="I369" s="79"/>
      <c r="J369" s="79"/>
      <c r="K369" s="79"/>
      <c r="L369" s="204"/>
    </row>
    <row r="370" spans="1:12" s="5" customFormat="1" ht="12.75">
      <c r="A370" s="58" t="s">
        <v>21</v>
      </c>
      <c r="B370" s="185" t="s">
        <v>167</v>
      </c>
      <c r="C370" s="186"/>
      <c r="D370" s="186"/>
      <c r="E370" s="125" t="s">
        <v>34</v>
      </c>
      <c r="F370" s="17">
        <v>19600</v>
      </c>
      <c r="G370" s="17">
        <v>5775</v>
      </c>
      <c r="H370" s="17">
        <v>0</v>
      </c>
      <c r="I370" s="21"/>
      <c r="J370" s="21"/>
      <c r="K370" s="21"/>
      <c r="L370" s="16"/>
    </row>
    <row r="371" spans="1:12" s="5" customFormat="1" ht="12.75">
      <c r="A371" s="58"/>
      <c r="B371" s="186"/>
      <c r="C371" s="186"/>
      <c r="D371" s="186"/>
      <c r="E371" s="125"/>
      <c r="F371" s="17">
        <v>0</v>
      </c>
      <c r="G371" s="17">
        <v>0</v>
      </c>
      <c r="H371" s="17">
        <v>0</v>
      </c>
      <c r="I371" s="21"/>
      <c r="J371" s="21"/>
      <c r="K371" s="21"/>
      <c r="L371" s="16"/>
    </row>
    <row r="372" spans="1:12" s="5" customFormat="1" ht="12.75">
      <c r="A372" s="58"/>
      <c r="B372" s="186"/>
      <c r="C372" s="186"/>
      <c r="D372" s="186"/>
      <c r="E372" s="125"/>
      <c r="F372" s="17">
        <v>0</v>
      </c>
      <c r="G372" s="17">
        <v>0</v>
      </c>
      <c r="H372" s="17">
        <v>0</v>
      </c>
      <c r="I372" s="21"/>
      <c r="J372" s="21"/>
      <c r="K372" s="21"/>
      <c r="L372" s="16"/>
    </row>
    <row r="373" spans="1:12" s="5" customFormat="1" ht="12.75">
      <c r="A373" s="58"/>
      <c r="B373" s="26" t="s">
        <v>36</v>
      </c>
      <c r="C373" s="26"/>
      <c r="D373" s="26"/>
      <c r="E373" s="125"/>
      <c r="F373" s="17">
        <f>F370+F371+F372</f>
        <v>19600</v>
      </c>
      <c r="G373" s="17">
        <f>G370+G371+G372</f>
        <v>5775</v>
      </c>
      <c r="H373" s="17">
        <f>H370+H371+H372</f>
        <v>0</v>
      </c>
      <c r="I373" s="21"/>
      <c r="J373" s="21"/>
      <c r="K373" s="21"/>
      <c r="L373" s="16"/>
    </row>
    <row r="374" spans="1:12" s="5" customFormat="1" ht="15">
      <c r="A374" s="58"/>
      <c r="B374" s="187" t="s">
        <v>76</v>
      </c>
      <c r="C374" s="54" t="s">
        <v>77</v>
      </c>
      <c r="D374" s="87">
        <v>42639</v>
      </c>
      <c r="E374" s="125" t="s">
        <v>34</v>
      </c>
      <c r="F374" s="17">
        <v>17325</v>
      </c>
      <c r="G374" s="17">
        <v>5775</v>
      </c>
      <c r="H374" s="17">
        <v>0</v>
      </c>
      <c r="I374" s="55"/>
      <c r="J374" s="55"/>
      <c r="K374" s="55"/>
      <c r="L374" s="202" t="s">
        <v>78</v>
      </c>
    </row>
    <row r="375" spans="1:12" s="5" customFormat="1" ht="15">
      <c r="A375" s="58"/>
      <c r="B375" s="187"/>
      <c r="C375" s="54"/>
      <c r="D375" s="87"/>
      <c r="E375" s="125"/>
      <c r="F375" s="17">
        <v>0</v>
      </c>
      <c r="G375" s="17">
        <v>0</v>
      </c>
      <c r="H375" s="17">
        <v>0</v>
      </c>
      <c r="I375" s="55"/>
      <c r="J375" s="55"/>
      <c r="K375" s="55"/>
      <c r="L375" s="72"/>
    </row>
    <row r="376" spans="1:12" s="5" customFormat="1" ht="15">
      <c r="A376" s="58"/>
      <c r="B376" s="187"/>
      <c r="C376" s="54"/>
      <c r="D376" s="87"/>
      <c r="E376" s="125"/>
      <c r="F376" s="17">
        <v>0</v>
      </c>
      <c r="G376" s="17">
        <v>0</v>
      </c>
      <c r="H376" s="17">
        <v>0</v>
      </c>
      <c r="I376" s="55"/>
      <c r="J376" s="55"/>
      <c r="K376" s="55"/>
      <c r="L376" s="72"/>
    </row>
    <row r="377" spans="1:12" s="5" customFormat="1" ht="12.75">
      <c r="A377" s="12"/>
      <c r="B377" s="11"/>
      <c r="C377" s="11"/>
      <c r="D377" s="11"/>
      <c r="E377" s="11"/>
      <c r="F377" s="29"/>
      <c r="G377" s="29"/>
      <c r="H377" s="29"/>
      <c r="I377" s="11"/>
      <c r="J377" s="11"/>
      <c r="K377" s="11"/>
      <c r="L377" s="9"/>
    </row>
    <row r="378" spans="1:12" ht="25.5" customHeight="1">
      <c r="A378" s="12"/>
      <c r="B378" s="57" t="s">
        <v>61</v>
      </c>
      <c r="C378" s="57"/>
      <c r="D378" s="57"/>
      <c r="E378" s="57">
        <v>107</v>
      </c>
      <c r="F378" s="31">
        <f aca="true" t="shared" si="4" ref="F378:H380">F382+F386</f>
        <v>0</v>
      </c>
      <c r="G378" s="31">
        <f t="shared" si="4"/>
        <v>0</v>
      </c>
      <c r="H378" s="31">
        <f t="shared" si="4"/>
        <v>0</v>
      </c>
      <c r="I378" s="12"/>
      <c r="J378" s="12"/>
      <c r="K378" s="12"/>
      <c r="L378" s="14"/>
    </row>
    <row r="379" spans="1:12" ht="25.5" customHeight="1">
      <c r="A379" s="12"/>
      <c r="B379" s="57"/>
      <c r="C379" s="57"/>
      <c r="D379" s="57"/>
      <c r="E379" s="57"/>
      <c r="F379" s="31">
        <f t="shared" si="4"/>
        <v>0</v>
      </c>
      <c r="G379" s="31">
        <f t="shared" si="4"/>
        <v>0</v>
      </c>
      <c r="H379" s="31">
        <f t="shared" si="4"/>
        <v>0</v>
      </c>
      <c r="I379" s="12"/>
      <c r="J379" s="12"/>
      <c r="K379" s="12"/>
      <c r="L379" s="14"/>
    </row>
    <row r="380" spans="1:12" ht="25.5" customHeight="1">
      <c r="A380" s="12"/>
      <c r="B380" s="57"/>
      <c r="C380" s="57"/>
      <c r="D380" s="57"/>
      <c r="E380" s="57"/>
      <c r="F380" s="31">
        <f t="shared" si="4"/>
        <v>7200</v>
      </c>
      <c r="G380" s="31">
        <f t="shared" si="4"/>
        <v>0</v>
      </c>
      <c r="H380" s="31">
        <f t="shared" si="4"/>
        <v>0</v>
      </c>
      <c r="I380" s="12"/>
      <c r="J380" s="12"/>
      <c r="K380" s="12"/>
      <c r="L380" s="14"/>
    </row>
    <row r="381" spans="1:12" ht="25.5" customHeight="1">
      <c r="A381" s="12"/>
      <c r="B381" s="9" t="s">
        <v>17</v>
      </c>
      <c r="C381" s="11"/>
      <c r="D381" s="11"/>
      <c r="E381" s="57"/>
      <c r="F381" s="31">
        <f>F378+F379+F380</f>
        <v>7200</v>
      </c>
      <c r="G381" s="31">
        <f>G378+G379+G380</f>
        <v>0</v>
      </c>
      <c r="H381" s="31">
        <f>H378+H379+H380</f>
        <v>0</v>
      </c>
      <c r="I381" s="12"/>
      <c r="J381" s="12"/>
      <c r="K381" s="12"/>
      <c r="L381" s="14"/>
    </row>
    <row r="382" spans="1:12" ht="25.5" customHeight="1">
      <c r="A382" s="58" t="s">
        <v>11</v>
      </c>
      <c r="B382" s="59" t="s">
        <v>80</v>
      </c>
      <c r="C382" s="60"/>
      <c r="D382" s="61"/>
      <c r="E382" s="57"/>
      <c r="F382" s="30">
        <v>0</v>
      </c>
      <c r="G382" s="30">
        <v>0</v>
      </c>
      <c r="H382" s="30">
        <v>0</v>
      </c>
      <c r="I382" s="76"/>
      <c r="J382" s="76"/>
      <c r="K382" s="76"/>
      <c r="L382" s="76"/>
    </row>
    <row r="383" spans="1:12" ht="25.5" customHeight="1">
      <c r="A383" s="58"/>
      <c r="B383" s="62"/>
      <c r="C383" s="63"/>
      <c r="D383" s="64"/>
      <c r="E383" s="57"/>
      <c r="F383" s="30">
        <v>0</v>
      </c>
      <c r="G383" s="30">
        <v>0</v>
      </c>
      <c r="H383" s="30">
        <v>0</v>
      </c>
      <c r="I383" s="76"/>
      <c r="J383" s="76"/>
      <c r="K383" s="76"/>
      <c r="L383" s="76"/>
    </row>
    <row r="384" spans="1:12" ht="25.5" customHeight="1">
      <c r="A384" s="58"/>
      <c r="B384" s="65"/>
      <c r="C384" s="66"/>
      <c r="D384" s="67"/>
      <c r="E384" s="57"/>
      <c r="F384" s="30">
        <v>2000</v>
      </c>
      <c r="G384" s="30">
        <v>0</v>
      </c>
      <c r="H384" s="30">
        <v>0</v>
      </c>
      <c r="I384" s="76"/>
      <c r="J384" s="76"/>
      <c r="K384" s="76"/>
      <c r="L384" s="76"/>
    </row>
    <row r="385" spans="1:12" ht="25.5" customHeight="1">
      <c r="A385" s="58"/>
      <c r="B385" s="56" t="s">
        <v>36</v>
      </c>
      <c r="C385" s="56"/>
      <c r="D385" s="56"/>
      <c r="E385" s="57"/>
      <c r="F385" s="29">
        <f>F382+F383+F384</f>
        <v>2000</v>
      </c>
      <c r="G385" s="29">
        <v>0</v>
      </c>
      <c r="H385" s="29">
        <v>0</v>
      </c>
      <c r="I385" s="76"/>
      <c r="J385" s="76"/>
      <c r="K385" s="76"/>
      <c r="L385" s="76"/>
    </row>
    <row r="386" spans="1:12" ht="25.5" customHeight="1">
      <c r="A386" s="58" t="s">
        <v>12</v>
      </c>
      <c r="B386" s="59" t="s">
        <v>81</v>
      </c>
      <c r="C386" s="60"/>
      <c r="D386" s="61"/>
      <c r="E386" s="57"/>
      <c r="F386" s="30">
        <v>0</v>
      </c>
      <c r="G386" s="30">
        <v>0</v>
      </c>
      <c r="H386" s="30">
        <v>0</v>
      </c>
      <c r="I386" s="55"/>
      <c r="J386" s="55"/>
      <c r="K386" s="55"/>
      <c r="L386" s="55"/>
    </row>
    <row r="387" spans="1:12" ht="25.5" customHeight="1">
      <c r="A387" s="58"/>
      <c r="B387" s="62"/>
      <c r="C387" s="63"/>
      <c r="D387" s="64"/>
      <c r="E387" s="57"/>
      <c r="F387" s="30">
        <v>0</v>
      </c>
      <c r="G387" s="30">
        <v>0</v>
      </c>
      <c r="H387" s="30">
        <v>0</v>
      </c>
      <c r="I387" s="55"/>
      <c r="J387" s="55"/>
      <c r="K387" s="55"/>
      <c r="L387" s="55"/>
    </row>
    <row r="388" spans="1:12" ht="25.5" customHeight="1">
      <c r="A388" s="58"/>
      <c r="B388" s="65"/>
      <c r="C388" s="66"/>
      <c r="D388" s="67"/>
      <c r="E388" s="57"/>
      <c r="F388" s="30">
        <v>5200</v>
      </c>
      <c r="G388" s="30">
        <v>0</v>
      </c>
      <c r="H388" s="30">
        <v>0</v>
      </c>
      <c r="I388" s="55"/>
      <c r="J388" s="55"/>
      <c r="K388" s="55"/>
      <c r="L388" s="55"/>
    </row>
    <row r="389" spans="1:12" ht="25.5" customHeight="1">
      <c r="A389" s="58"/>
      <c r="B389" s="56" t="s">
        <v>36</v>
      </c>
      <c r="C389" s="56"/>
      <c r="D389" s="56"/>
      <c r="E389" s="57"/>
      <c r="F389" s="29">
        <f>F386+F387+F388</f>
        <v>5200</v>
      </c>
      <c r="G389" s="29">
        <v>0</v>
      </c>
      <c r="H389" s="29">
        <v>0</v>
      </c>
      <c r="I389" s="55"/>
      <c r="J389" s="55"/>
      <c r="K389" s="55"/>
      <c r="L389" s="55"/>
    </row>
    <row r="390" spans="1:12" ht="25.5" customHeight="1">
      <c r="A390" s="12"/>
      <c r="B390" s="9"/>
      <c r="C390" s="11"/>
      <c r="D390" s="11"/>
      <c r="E390" s="11"/>
      <c r="F390" s="31"/>
      <c r="G390" s="31"/>
      <c r="H390" s="31"/>
      <c r="I390" s="12"/>
      <c r="J390" s="12"/>
      <c r="K390" s="12"/>
      <c r="L390" s="14"/>
    </row>
    <row r="391" spans="1:12" ht="18" customHeight="1">
      <c r="A391" s="58"/>
      <c r="B391" s="56" t="s">
        <v>79</v>
      </c>
      <c r="C391" s="56"/>
      <c r="D391" s="56"/>
      <c r="E391" s="56"/>
      <c r="F391" s="30">
        <v>79200</v>
      </c>
      <c r="G391" s="30">
        <v>0</v>
      </c>
      <c r="H391" s="30">
        <v>0</v>
      </c>
      <c r="I391" s="58"/>
      <c r="J391" s="58"/>
      <c r="K391" s="58"/>
      <c r="L391" s="58"/>
    </row>
    <row r="392" spans="1:12" ht="18" customHeight="1">
      <c r="A392" s="58"/>
      <c r="B392" s="56"/>
      <c r="C392" s="56"/>
      <c r="D392" s="56"/>
      <c r="E392" s="56"/>
      <c r="F392" s="30">
        <v>0</v>
      </c>
      <c r="G392" s="30">
        <v>0</v>
      </c>
      <c r="H392" s="30">
        <v>0</v>
      </c>
      <c r="I392" s="58"/>
      <c r="J392" s="58"/>
      <c r="K392" s="58"/>
      <c r="L392" s="58"/>
    </row>
    <row r="393" spans="1:12" ht="18" customHeight="1">
      <c r="A393" s="58"/>
      <c r="B393" s="56"/>
      <c r="C393" s="56"/>
      <c r="D393" s="56"/>
      <c r="E393" s="56"/>
      <c r="F393" s="30">
        <v>0</v>
      </c>
      <c r="G393" s="30">
        <v>0</v>
      </c>
      <c r="H393" s="30">
        <v>0</v>
      </c>
      <c r="I393" s="58"/>
      <c r="J393" s="58"/>
      <c r="K393" s="58"/>
      <c r="L393" s="58"/>
    </row>
    <row r="394" spans="1:12" s="5" customFormat="1" ht="18" customHeight="1">
      <c r="A394" s="58"/>
      <c r="B394" s="56" t="s">
        <v>26</v>
      </c>
      <c r="C394" s="56"/>
      <c r="D394" s="56"/>
      <c r="E394" s="11"/>
      <c r="F394" s="29">
        <f>F391</f>
        <v>79200</v>
      </c>
      <c r="G394" s="29">
        <v>0</v>
      </c>
      <c r="H394" s="29">
        <v>0</v>
      </c>
      <c r="I394" s="58"/>
      <c r="J394" s="58"/>
      <c r="K394" s="58"/>
      <c r="L394" s="58"/>
    </row>
    <row r="395" spans="1:12" ht="18" customHeight="1">
      <c r="A395" s="12"/>
      <c r="B395" s="9"/>
      <c r="C395" s="11"/>
      <c r="D395" s="11"/>
      <c r="E395" s="11"/>
      <c r="F395" s="30"/>
      <c r="G395" s="30"/>
      <c r="H395" s="30"/>
      <c r="I395" s="12"/>
      <c r="J395" s="12"/>
      <c r="K395" s="12"/>
      <c r="L395" s="15"/>
    </row>
    <row r="396" spans="1:12" ht="30.75" customHeight="1">
      <c r="A396" s="77"/>
      <c r="B396" s="282" t="s">
        <v>37</v>
      </c>
      <c r="C396" s="283"/>
      <c r="D396" s="283"/>
      <c r="E396" s="284"/>
      <c r="F396" s="52">
        <v>1358400</v>
      </c>
      <c r="G396" s="52">
        <v>106158.2</v>
      </c>
      <c r="H396" s="52">
        <f>H400+H403+H406+H409+H412</f>
        <v>0</v>
      </c>
      <c r="I396" s="176"/>
      <c r="J396" s="177"/>
      <c r="K396" s="177"/>
      <c r="L396" s="178"/>
    </row>
    <row r="397" spans="1:12" ht="12.75">
      <c r="A397" s="78"/>
      <c r="B397" s="285"/>
      <c r="C397" s="286"/>
      <c r="D397" s="286"/>
      <c r="E397" s="287"/>
      <c r="F397" s="52">
        <v>0</v>
      </c>
      <c r="G397" s="52">
        <f>G401+G404+G407+G410+G413</f>
        <v>0</v>
      </c>
      <c r="H397" s="52">
        <f>H401</f>
        <v>0</v>
      </c>
      <c r="I397" s="179"/>
      <c r="J397" s="180"/>
      <c r="K397" s="180"/>
      <c r="L397" s="181"/>
    </row>
    <row r="398" spans="1:12" ht="12.75">
      <c r="A398" s="78"/>
      <c r="B398" s="288"/>
      <c r="C398" s="289"/>
      <c r="D398" s="289"/>
      <c r="E398" s="290"/>
      <c r="F398" s="52">
        <v>0</v>
      </c>
      <c r="G398" s="52">
        <f>G402+G405+G408+G411+G414</f>
        <v>0</v>
      </c>
      <c r="H398" s="52">
        <f>H402</f>
        <v>0</v>
      </c>
      <c r="I398" s="179"/>
      <c r="J398" s="180"/>
      <c r="K398" s="180"/>
      <c r="L398" s="181"/>
    </row>
    <row r="399" spans="1:12" ht="12.75">
      <c r="A399" s="79"/>
      <c r="B399" s="107" t="s">
        <v>17</v>
      </c>
      <c r="C399" s="108"/>
      <c r="D399" s="108"/>
      <c r="E399" s="109"/>
      <c r="F399" s="52">
        <f>SUM(F396:F398)</f>
        <v>1358400</v>
      </c>
      <c r="G399" s="52">
        <f>SUM(G396:G398)</f>
        <v>106158.2</v>
      </c>
      <c r="H399" s="52">
        <f>SUM(H396:H398)</f>
        <v>0</v>
      </c>
      <c r="I399" s="182"/>
      <c r="J399" s="183"/>
      <c r="K399" s="183"/>
      <c r="L399" s="184"/>
    </row>
    <row r="400" spans="1:12" ht="239.25" customHeight="1">
      <c r="A400" s="188" t="s">
        <v>90</v>
      </c>
      <c r="B400" s="116" t="s">
        <v>251</v>
      </c>
      <c r="C400" s="68" t="s">
        <v>165</v>
      </c>
      <c r="D400" s="195">
        <v>42971</v>
      </c>
      <c r="E400" s="68" t="s">
        <v>170</v>
      </c>
      <c r="F400" s="17">
        <v>13686.453249999999</v>
      </c>
      <c r="G400" s="17">
        <v>9169.19608</v>
      </c>
      <c r="H400" s="17">
        <v>0</v>
      </c>
      <c r="I400" s="80"/>
      <c r="J400" s="80"/>
      <c r="K400" s="80"/>
      <c r="L400" s="80" t="s">
        <v>252</v>
      </c>
    </row>
    <row r="401" spans="1:12" ht="239.25" customHeight="1">
      <c r="A401" s="189"/>
      <c r="B401" s="191"/>
      <c r="C401" s="193"/>
      <c r="D401" s="193"/>
      <c r="E401" s="69"/>
      <c r="F401" s="17">
        <v>0</v>
      </c>
      <c r="G401" s="17">
        <v>0</v>
      </c>
      <c r="H401" s="17">
        <v>0</v>
      </c>
      <c r="I401" s="80"/>
      <c r="J401" s="80"/>
      <c r="K401" s="80"/>
      <c r="L401" s="80"/>
    </row>
    <row r="402" spans="1:12" ht="239.25" customHeight="1">
      <c r="A402" s="190"/>
      <c r="B402" s="192"/>
      <c r="C402" s="194"/>
      <c r="D402" s="194"/>
      <c r="E402" s="70"/>
      <c r="F402" s="17">
        <v>0</v>
      </c>
      <c r="G402" s="17">
        <v>0</v>
      </c>
      <c r="H402" s="17">
        <v>0</v>
      </c>
      <c r="I402" s="80"/>
      <c r="J402" s="80"/>
      <c r="K402" s="80"/>
      <c r="L402" s="80"/>
    </row>
    <row r="403" spans="1:12" ht="89.25" customHeight="1">
      <c r="A403" s="188" t="s">
        <v>140</v>
      </c>
      <c r="B403" s="116" t="s">
        <v>253</v>
      </c>
      <c r="C403" s="68" t="s">
        <v>165</v>
      </c>
      <c r="D403" s="195">
        <v>42971</v>
      </c>
      <c r="E403" s="68" t="s">
        <v>170</v>
      </c>
      <c r="F403" s="17">
        <v>37141.00975</v>
      </c>
      <c r="G403" s="17">
        <v>10649.47682</v>
      </c>
      <c r="H403" s="17">
        <v>0</v>
      </c>
      <c r="I403" s="80"/>
      <c r="J403" s="80"/>
      <c r="K403" s="80"/>
      <c r="L403" s="80" t="s">
        <v>254</v>
      </c>
    </row>
    <row r="404" spans="1:12" ht="89.25" customHeight="1">
      <c r="A404" s="189"/>
      <c r="B404" s="191"/>
      <c r="C404" s="193"/>
      <c r="D404" s="193"/>
      <c r="E404" s="69"/>
      <c r="F404" s="17">
        <v>0</v>
      </c>
      <c r="G404" s="17">
        <v>0</v>
      </c>
      <c r="H404" s="17">
        <v>0</v>
      </c>
      <c r="I404" s="80"/>
      <c r="J404" s="80"/>
      <c r="K404" s="80"/>
      <c r="L404" s="80"/>
    </row>
    <row r="405" spans="1:12" ht="89.25" customHeight="1">
      <c r="A405" s="190"/>
      <c r="B405" s="192"/>
      <c r="C405" s="194"/>
      <c r="D405" s="194"/>
      <c r="E405" s="70"/>
      <c r="F405" s="17">
        <v>0</v>
      </c>
      <c r="G405" s="17">
        <v>0</v>
      </c>
      <c r="H405" s="17">
        <v>0</v>
      </c>
      <c r="I405" s="80"/>
      <c r="J405" s="80"/>
      <c r="K405" s="80"/>
      <c r="L405" s="80"/>
    </row>
    <row r="406" spans="1:12" ht="74.25" customHeight="1">
      <c r="A406" s="188" t="s">
        <v>255</v>
      </c>
      <c r="B406" s="116" t="s">
        <v>256</v>
      </c>
      <c r="C406" s="68" t="s">
        <v>162</v>
      </c>
      <c r="D406" s="195">
        <v>42979</v>
      </c>
      <c r="E406" s="68" t="s">
        <v>170</v>
      </c>
      <c r="F406" s="17">
        <v>9294.732689999999</v>
      </c>
      <c r="G406" s="17">
        <v>9294.732689999999</v>
      </c>
      <c r="H406" s="17">
        <v>0</v>
      </c>
      <c r="I406" s="80"/>
      <c r="J406" s="80"/>
      <c r="K406" s="80"/>
      <c r="L406" s="80" t="s">
        <v>257</v>
      </c>
    </row>
    <row r="407" spans="1:12" ht="74.25" customHeight="1">
      <c r="A407" s="189"/>
      <c r="B407" s="191"/>
      <c r="C407" s="193"/>
      <c r="D407" s="193"/>
      <c r="E407" s="69"/>
      <c r="F407" s="17">
        <v>0</v>
      </c>
      <c r="G407" s="17">
        <v>0</v>
      </c>
      <c r="H407" s="17">
        <v>0</v>
      </c>
      <c r="I407" s="80"/>
      <c r="J407" s="80"/>
      <c r="K407" s="80"/>
      <c r="L407" s="80"/>
    </row>
    <row r="408" spans="1:12" ht="74.25" customHeight="1">
      <c r="A408" s="190"/>
      <c r="B408" s="192"/>
      <c r="C408" s="194"/>
      <c r="D408" s="194"/>
      <c r="E408" s="70"/>
      <c r="F408" s="17">
        <v>0</v>
      </c>
      <c r="G408" s="17">
        <v>0</v>
      </c>
      <c r="H408" s="17">
        <v>0</v>
      </c>
      <c r="I408" s="80"/>
      <c r="J408" s="80"/>
      <c r="K408" s="80"/>
      <c r="L408" s="80"/>
    </row>
    <row r="409" spans="1:12" ht="69.75" customHeight="1">
      <c r="A409" s="188" t="s">
        <v>258</v>
      </c>
      <c r="B409" s="116" t="s">
        <v>259</v>
      </c>
      <c r="C409" s="68" t="s">
        <v>165</v>
      </c>
      <c r="D409" s="195">
        <v>42996</v>
      </c>
      <c r="E409" s="68" t="s">
        <v>170</v>
      </c>
      <c r="F409" s="17">
        <v>9864.84993</v>
      </c>
      <c r="G409" s="17">
        <v>6700.2008399999995</v>
      </c>
      <c r="H409" s="17">
        <v>0</v>
      </c>
      <c r="I409" s="80"/>
      <c r="J409" s="80"/>
      <c r="K409" s="80"/>
      <c r="L409" s="80" t="s">
        <v>260</v>
      </c>
    </row>
    <row r="410" spans="1:12" ht="69.75" customHeight="1">
      <c r="A410" s="189"/>
      <c r="B410" s="191"/>
      <c r="C410" s="193"/>
      <c r="D410" s="193"/>
      <c r="E410" s="69"/>
      <c r="F410" s="17">
        <v>0</v>
      </c>
      <c r="G410" s="17">
        <v>0</v>
      </c>
      <c r="H410" s="17">
        <v>0</v>
      </c>
      <c r="I410" s="80"/>
      <c r="J410" s="80"/>
      <c r="K410" s="80"/>
      <c r="L410" s="80"/>
    </row>
    <row r="411" spans="1:12" ht="69.75" customHeight="1">
      <c r="A411" s="190"/>
      <c r="B411" s="192"/>
      <c r="C411" s="194"/>
      <c r="D411" s="194"/>
      <c r="E411" s="70"/>
      <c r="F411" s="17">
        <v>0</v>
      </c>
      <c r="G411" s="17">
        <v>0</v>
      </c>
      <c r="H411" s="17">
        <v>0</v>
      </c>
      <c r="I411" s="80"/>
      <c r="J411" s="80"/>
      <c r="K411" s="80"/>
      <c r="L411" s="80"/>
    </row>
    <row r="412" spans="1:12" ht="147" customHeight="1">
      <c r="A412" s="188" t="s">
        <v>261</v>
      </c>
      <c r="B412" s="116" t="s">
        <v>262</v>
      </c>
      <c r="C412" s="68" t="s">
        <v>165</v>
      </c>
      <c r="D412" s="195">
        <v>42972</v>
      </c>
      <c r="E412" s="68" t="s">
        <v>170</v>
      </c>
      <c r="F412" s="17">
        <v>9700</v>
      </c>
      <c r="G412" s="17">
        <v>4849.99989</v>
      </c>
      <c r="H412" s="17">
        <v>0</v>
      </c>
      <c r="I412" s="80"/>
      <c r="J412" s="80"/>
      <c r="K412" s="80"/>
      <c r="L412" s="80" t="s">
        <v>263</v>
      </c>
    </row>
    <row r="413" spans="1:12" ht="147" customHeight="1">
      <c r="A413" s="189"/>
      <c r="B413" s="191"/>
      <c r="C413" s="193"/>
      <c r="D413" s="193"/>
      <c r="E413" s="69"/>
      <c r="F413" s="17">
        <v>0</v>
      </c>
      <c r="G413" s="17">
        <v>0</v>
      </c>
      <c r="H413" s="17">
        <v>0</v>
      </c>
      <c r="I413" s="80"/>
      <c r="J413" s="80"/>
      <c r="K413" s="80"/>
      <c r="L413" s="80"/>
    </row>
    <row r="414" spans="1:12" ht="147" customHeight="1">
      <c r="A414" s="190"/>
      <c r="B414" s="192"/>
      <c r="C414" s="194"/>
      <c r="D414" s="194"/>
      <c r="E414" s="70"/>
      <c r="F414" s="17">
        <v>0</v>
      </c>
      <c r="G414" s="17">
        <v>0</v>
      </c>
      <c r="H414" s="17">
        <v>0</v>
      </c>
      <c r="I414" s="80"/>
      <c r="J414" s="80"/>
      <c r="K414" s="80"/>
      <c r="L414" s="80"/>
    </row>
    <row r="415" spans="1:12" ht="105.75" customHeight="1">
      <c r="A415" s="188" t="s">
        <v>264</v>
      </c>
      <c r="B415" s="116" t="s">
        <v>265</v>
      </c>
      <c r="C415" s="68" t="s">
        <v>162</v>
      </c>
      <c r="D415" s="195">
        <v>42943</v>
      </c>
      <c r="E415" s="68" t="s">
        <v>170</v>
      </c>
      <c r="F415" s="17">
        <v>39633.66</v>
      </c>
      <c r="G415" s="17">
        <v>39633.66</v>
      </c>
      <c r="H415" s="17">
        <v>0</v>
      </c>
      <c r="I415" s="80"/>
      <c r="J415" s="80"/>
      <c r="K415" s="80"/>
      <c r="L415" s="80" t="s">
        <v>266</v>
      </c>
    </row>
    <row r="416" spans="1:12" ht="105.75" customHeight="1">
      <c r="A416" s="189"/>
      <c r="B416" s="191"/>
      <c r="C416" s="193"/>
      <c r="D416" s="193"/>
      <c r="E416" s="69"/>
      <c r="F416" s="17">
        <v>0</v>
      </c>
      <c r="G416" s="17">
        <v>0</v>
      </c>
      <c r="H416" s="17">
        <v>0</v>
      </c>
      <c r="I416" s="80"/>
      <c r="J416" s="80"/>
      <c r="K416" s="80"/>
      <c r="L416" s="80"/>
    </row>
    <row r="417" spans="1:12" ht="105.75" customHeight="1">
      <c r="A417" s="190"/>
      <c r="B417" s="192"/>
      <c r="C417" s="194"/>
      <c r="D417" s="194"/>
      <c r="E417" s="70"/>
      <c r="F417" s="17">
        <v>0</v>
      </c>
      <c r="G417" s="17">
        <v>0</v>
      </c>
      <c r="H417" s="17">
        <v>0</v>
      </c>
      <c r="I417" s="80"/>
      <c r="J417" s="80"/>
      <c r="K417" s="80"/>
      <c r="L417" s="80"/>
    </row>
    <row r="418" spans="1:12" ht="140.25" customHeight="1">
      <c r="A418" s="188" t="s">
        <v>267</v>
      </c>
      <c r="B418" s="116" t="s">
        <v>268</v>
      </c>
      <c r="C418" s="68" t="s">
        <v>162</v>
      </c>
      <c r="D418" s="195">
        <v>42935</v>
      </c>
      <c r="E418" s="68" t="s">
        <v>170</v>
      </c>
      <c r="F418" s="17">
        <v>10000</v>
      </c>
      <c r="G418" s="17">
        <v>10000</v>
      </c>
      <c r="H418" s="17">
        <v>0</v>
      </c>
      <c r="I418" s="80"/>
      <c r="J418" s="80"/>
      <c r="K418" s="80"/>
      <c r="L418" s="80" t="s">
        <v>269</v>
      </c>
    </row>
    <row r="419" spans="1:12" ht="140.25" customHeight="1">
      <c r="A419" s="189"/>
      <c r="B419" s="191"/>
      <c r="C419" s="193"/>
      <c r="D419" s="193"/>
      <c r="E419" s="69"/>
      <c r="F419" s="17">
        <v>0</v>
      </c>
      <c r="G419" s="17">
        <v>0</v>
      </c>
      <c r="H419" s="17">
        <v>0</v>
      </c>
      <c r="I419" s="80"/>
      <c r="J419" s="80"/>
      <c r="K419" s="80"/>
      <c r="L419" s="80"/>
    </row>
    <row r="420" spans="1:12" ht="140.25" customHeight="1">
      <c r="A420" s="190"/>
      <c r="B420" s="192"/>
      <c r="C420" s="194"/>
      <c r="D420" s="194"/>
      <c r="E420" s="70"/>
      <c r="F420" s="17">
        <v>0</v>
      </c>
      <c r="G420" s="17">
        <v>0</v>
      </c>
      <c r="H420" s="17">
        <v>0</v>
      </c>
      <c r="I420" s="80"/>
      <c r="J420" s="80"/>
      <c r="K420" s="80"/>
      <c r="L420" s="80"/>
    </row>
    <row r="421" spans="1:12" ht="155.25" customHeight="1">
      <c r="A421" s="188" t="s">
        <v>270</v>
      </c>
      <c r="B421" s="116" t="s">
        <v>271</v>
      </c>
      <c r="C421" s="68" t="s">
        <v>162</v>
      </c>
      <c r="D421" s="195">
        <v>42979</v>
      </c>
      <c r="E421" s="68" t="s">
        <v>170</v>
      </c>
      <c r="F421" s="17">
        <v>9998.113</v>
      </c>
      <c r="G421" s="17">
        <v>9998.113</v>
      </c>
      <c r="H421" s="17">
        <v>0</v>
      </c>
      <c r="I421" s="80"/>
      <c r="J421" s="80"/>
      <c r="K421" s="80"/>
      <c r="L421" s="80" t="s">
        <v>272</v>
      </c>
    </row>
    <row r="422" spans="1:12" ht="155.25" customHeight="1">
      <c r="A422" s="189"/>
      <c r="B422" s="191"/>
      <c r="C422" s="193"/>
      <c r="D422" s="193"/>
      <c r="E422" s="69"/>
      <c r="F422" s="17">
        <v>0</v>
      </c>
      <c r="G422" s="17">
        <v>0</v>
      </c>
      <c r="H422" s="17">
        <v>0</v>
      </c>
      <c r="I422" s="80"/>
      <c r="J422" s="80"/>
      <c r="K422" s="80"/>
      <c r="L422" s="80"/>
    </row>
    <row r="423" spans="1:12" ht="155.25" customHeight="1">
      <c r="A423" s="190"/>
      <c r="B423" s="192"/>
      <c r="C423" s="194"/>
      <c r="D423" s="194"/>
      <c r="E423" s="70"/>
      <c r="F423" s="17">
        <v>0</v>
      </c>
      <c r="G423" s="17">
        <v>0</v>
      </c>
      <c r="H423" s="17">
        <v>0</v>
      </c>
      <c r="I423" s="80"/>
      <c r="J423" s="80"/>
      <c r="K423" s="80"/>
      <c r="L423" s="80"/>
    </row>
    <row r="424" spans="1:12" ht="21" customHeight="1">
      <c r="A424" s="68"/>
      <c r="B424" s="81" t="s">
        <v>273</v>
      </c>
      <c r="C424" s="84">
        <v>103</v>
      </c>
      <c r="D424" s="51"/>
      <c r="E424" s="12"/>
      <c r="F424" s="17"/>
      <c r="G424" s="17">
        <f>G396-G400-G403-G406-G412-G415-G418-G421-G409</f>
        <v>5862.820679999993</v>
      </c>
      <c r="H424" s="17"/>
      <c r="I424" s="13"/>
      <c r="J424" s="13"/>
      <c r="K424" s="13"/>
      <c r="L424" s="13"/>
    </row>
    <row r="425" spans="1:12" ht="21" customHeight="1">
      <c r="A425" s="69"/>
      <c r="B425" s="82"/>
      <c r="C425" s="85"/>
      <c r="D425" s="51"/>
      <c r="E425" s="12"/>
      <c r="F425" s="17"/>
      <c r="G425" s="17">
        <v>0</v>
      </c>
      <c r="H425" s="17"/>
      <c r="I425" s="13"/>
      <c r="J425" s="13"/>
      <c r="K425" s="13"/>
      <c r="L425" s="13"/>
    </row>
    <row r="426" spans="1:12" ht="21" customHeight="1">
      <c r="A426" s="70"/>
      <c r="B426" s="83"/>
      <c r="C426" s="86"/>
      <c r="D426" s="51"/>
      <c r="E426" s="12"/>
      <c r="F426" s="17"/>
      <c r="G426" s="17">
        <v>0</v>
      </c>
      <c r="H426" s="17"/>
      <c r="I426" s="13"/>
      <c r="J426" s="13"/>
      <c r="K426" s="13"/>
      <c r="L426" s="13"/>
    </row>
    <row r="427" spans="2:12" ht="25.5" customHeight="1">
      <c r="B427" s="106"/>
      <c r="C427" s="106"/>
      <c r="D427" s="106"/>
      <c r="E427" s="106"/>
      <c r="F427" s="106"/>
      <c r="G427" s="106"/>
      <c r="H427" s="106"/>
      <c r="I427" s="106"/>
      <c r="J427" s="106"/>
      <c r="K427" s="106"/>
      <c r="L427" s="106"/>
    </row>
    <row r="428" spans="1:12" ht="18" customHeight="1">
      <c r="A428" s="7"/>
      <c r="B428" s="115" t="s">
        <v>60</v>
      </c>
      <c r="C428" s="115"/>
      <c r="D428" s="115"/>
      <c r="E428" s="115"/>
      <c r="F428" s="115"/>
      <c r="G428" s="32"/>
      <c r="H428" s="32"/>
      <c r="I428" s="105" t="s">
        <v>274</v>
      </c>
      <c r="J428" s="105"/>
      <c r="K428" s="105"/>
      <c r="L428" s="105"/>
    </row>
    <row r="429" spans="1:12" ht="12.75">
      <c r="A429" s="7"/>
      <c r="B429" s="115"/>
      <c r="C429" s="115"/>
      <c r="D429" s="115"/>
      <c r="E429" s="115"/>
      <c r="F429" s="115"/>
      <c r="G429" s="33"/>
      <c r="H429" s="32"/>
      <c r="I429" s="105"/>
      <c r="J429" s="105"/>
      <c r="K429" s="105"/>
      <c r="L429" s="105"/>
    </row>
  </sheetData>
  <sheetProtection/>
  <mergeCells count="997">
    <mergeCell ref="E370:E373"/>
    <mergeCell ref="E374:E376"/>
    <mergeCell ref="B396:E398"/>
    <mergeCell ref="A400:A402"/>
    <mergeCell ref="B400:B402"/>
    <mergeCell ref="C400:C402"/>
    <mergeCell ref="D400:D402"/>
    <mergeCell ref="E400:E402"/>
    <mergeCell ref="D374:D376"/>
    <mergeCell ref="E348:E350"/>
    <mergeCell ref="E351:E353"/>
    <mergeCell ref="E354:E356"/>
    <mergeCell ref="E357:E359"/>
    <mergeCell ref="E360:E362"/>
    <mergeCell ref="E363:E366"/>
    <mergeCell ref="I374:I376"/>
    <mergeCell ref="J374:J376"/>
    <mergeCell ref="K374:K376"/>
    <mergeCell ref="L374:L376"/>
    <mergeCell ref="I348:I350"/>
    <mergeCell ref="J348:J350"/>
    <mergeCell ref="I354:I356"/>
    <mergeCell ref="J354:J356"/>
    <mergeCell ref="I360:I362"/>
    <mergeCell ref="J360:J362"/>
    <mergeCell ref="A293:A296"/>
    <mergeCell ref="B293:F295"/>
    <mergeCell ref="H293:L296"/>
    <mergeCell ref="B296:F296"/>
    <mergeCell ref="D336:D338"/>
    <mergeCell ref="I367:I369"/>
    <mergeCell ref="J367:J369"/>
    <mergeCell ref="K367:K369"/>
    <mergeCell ref="L367:L369"/>
    <mergeCell ref="J351:J353"/>
    <mergeCell ref="L282:L284"/>
    <mergeCell ref="A285:A287"/>
    <mergeCell ref="B285:F287"/>
    <mergeCell ref="H285:L288"/>
    <mergeCell ref="B288:F288"/>
    <mergeCell ref="E367:E369"/>
    <mergeCell ref="A289:A291"/>
    <mergeCell ref="B289:F291"/>
    <mergeCell ref="H289:L292"/>
    <mergeCell ref="B292:F292"/>
    <mergeCell ref="K279:K281"/>
    <mergeCell ref="L279:L281"/>
    <mergeCell ref="A282:A284"/>
    <mergeCell ref="B282:B284"/>
    <mergeCell ref="C282:C284"/>
    <mergeCell ref="D282:D284"/>
    <mergeCell ref="E282:E284"/>
    <mergeCell ref="I282:I283"/>
    <mergeCell ref="J282:J284"/>
    <mergeCell ref="K282:K284"/>
    <mergeCell ref="J276:J278"/>
    <mergeCell ref="K276:K278"/>
    <mergeCell ref="L276:L278"/>
    <mergeCell ref="A279:A281"/>
    <mergeCell ref="B279:B281"/>
    <mergeCell ref="C279:C281"/>
    <mergeCell ref="D279:D281"/>
    <mergeCell ref="E279:E281"/>
    <mergeCell ref="I279:I280"/>
    <mergeCell ref="J279:J281"/>
    <mergeCell ref="A276:A278"/>
    <mergeCell ref="B276:B278"/>
    <mergeCell ref="C276:C278"/>
    <mergeCell ref="D276:D278"/>
    <mergeCell ref="E276:E278"/>
    <mergeCell ref="I276:I277"/>
    <mergeCell ref="L270:L272"/>
    <mergeCell ref="A273:A275"/>
    <mergeCell ref="B273:B275"/>
    <mergeCell ref="C273:C275"/>
    <mergeCell ref="D273:D275"/>
    <mergeCell ref="E273:E275"/>
    <mergeCell ref="I273:I274"/>
    <mergeCell ref="J273:J275"/>
    <mergeCell ref="K273:K275"/>
    <mergeCell ref="L273:L275"/>
    <mergeCell ref="K267:K269"/>
    <mergeCell ref="L267:L269"/>
    <mergeCell ref="A270:A272"/>
    <mergeCell ref="B270:B272"/>
    <mergeCell ref="C270:C272"/>
    <mergeCell ref="D270:D272"/>
    <mergeCell ref="E270:E272"/>
    <mergeCell ref="I270:I271"/>
    <mergeCell ref="J270:J272"/>
    <mergeCell ref="K270:K272"/>
    <mergeCell ref="J264:J266"/>
    <mergeCell ref="K264:K266"/>
    <mergeCell ref="L264:L266"/>
    <mergeCell ref="A267:A269"/>
    <mergeCell ref="B267:B269"/>
    <mergeCell ref="C267:C269"/>
    <mergeCell ref="D267:D269"/>
    <mergeCell ref="E267:E269"/>
    <mergeCell ref="I267:I268"/>
    <mergeCell ref="J267:J269"/>
    <mergeCell ref="A264:A266"/>
    <mergeCell ref="B264:B266"/>
    <mergeCell ref="C264:C266"/>
    <mergeCell ref="D264:D266"/>
    <mergeCell ref="E264:E266"/>
    <mergeCell ref="I264:I265"/>
    <mergeCell ref="L258:L260"/>
    <mergeCell ref="A261:A263"/>
    <mergeCell ref="B261:B263"/>
    <mergeCell ref="C261:C263"/>
    <mergeCell ref="D261:D263"/>
    <mergeCell ref="E261:E263"/>
    <mergeCell ref="I261:I262"/>
    <mergeCell ref="J261:J263"/>
    <mergeCell ref="K261:K263"/>
    <mergeCell ref="L261:L263"/>
    <mergeCell ref="K255:K257"/>
    <mergeCell ref="L255:L257"/>
    <mergeCell ref="A258:A260"/>
    <mergeCell ref="B258:B260"/>
    <mergeCell ref="C258:C260"/>
    <mergeCell ref="D258:D260"/>
    <mergeCell ref="E258:E260"/>
    <mergeCell ref="I258:I259"/>
    <mergeCell ref="J258:J260"/>
    <mergeCell ref="K258:K260"/>
    <mergeCell ref="J252:J254"/>
    <mergeCell ref="K252:K254"/>
    <mergeCell ref="L252:L254"/>
    <mergeCell ref="A255:A257"/>
    <mergeCell ref="B255:B257"/>
    <mergeCell ref="C255:C257"/>
    <mergeCell ref="D255:D257"/>
    <mergeCell ref="E255:E257"/>
    <mergeCell ref="I255:I256"/>
    <mergeCell ref="J255:J257"/>
    <mergeCell ref="A252:A254"/>
    <mergeCell ref="B252:B254"/>
    <mergeCell ref="C252:C254"/>
    <mergeCell ref="D252:D254"/>
    <mergeCell ref="E252:E254"/>
    <mergeCell ref="I252:I253"/>
    <mergeCell ref="L246:L248"/>
    <mergeCell ref="A249:A251"/>
    <mergeCell ref="B249:B251"/>
    <mergeCell ref="C249:C251"/>
    <mergeCell ref="D249:D251"/>
    <mergeCell ref="E249:E251"/>
    <mergeCell ref="I249:I250"/>
    <mergeCell ref="J249:J251"/>
    <mergeCell ref="K249:K251"/>
    <mergeCell ref="L249:L251"/>
    <mergeCell ref="K243:K245"/>
    <mergeCell ref="L243:L245"/>
    <mergeCell ref="A246:A248"/>
    <mergeCell ref="B246:B248"/>
    <mergeCell ref="C246:C248"/>
    <mergeCell ref="D246:D248"/>
    <mergeCell ref="E246:E248"/>
    <mergeCell ref="I246:I247"/>
    <mergeCell ref="J246:J248"/>
    <mergeCell ref="K246:K248"/>
    <mergeCell ref="J240:J242"/>
    <mergeCell ref="K240:K242"/>
    <mergeCell ref="L240:L242"/>
    <mergeCell ref="A243:A245"/>
    <mergeCell ref="B243:B245"/>
    <mergeCell ref="C243:C245"/>
    <mergeCell ref="D243:D245"/>
    <mergeCell ref="E243:E245"/>
    <mergeCell ref="I243:I244"/>
    <mergeCell ref="J243:J245"/>
    <mergeCell ref="A240:A242"/>
    <mergeCell ref="B240:B242"/>
    <mergeCell ref="C240:C242"/>
    <mergeCell ref="D240:D242"/>
    <mergeCell ref="E240:E242"/>
    <mergeCell ref="I240:I241"/>
    <mergeCell ref="L234:L236"/>
    <mergeCell ref="A237:A239"/>
    <mergeCell ref="B237:B239"/>
    <mergeCell ref="C237:C239"/>
    <mergeCell ref="D237:D239"/>
    <mergeCell ref="E237:E239"/>
    <mergeCell ref="I237:I238"/>
    <mergeCell ref="J237:J239"/>
    <mergeCell ref="K237:K239"/>
    <mergeCell ref="L237:L239"/>
    <mergeCell ref="K231:K233"/>
    <mergeCell ref="L231:L233"/>
    <mergeCell ref="A234:A236"/>
    <mergeCell ref="B234:B236"/>
    <mergeCell ref="C234:C236"/>
    <mergeCell ref="D234:D236"/>
    <mergeCell ref="E234:E236"/>
    <mergeCell ref="I234:I235"/>
    <mergeCell ref="J234:J236"/>
    <mergeCell ref="K234:K236"/>
    <mergeCell ref="J228:J230"/>
    <mergeCell ref="K228:K230"/>
    <mergeCell ref="L228:L230"/>
    <mergeCell ref="A231:A233"/>
    <mergeCell ref="B231:B233"/>
    <mergeCell ref="C231:C233"/>
    <mergeCell ref="D231:D233"/>
    <mergeCell ref="E231:E233"/>
    <mergeCell ref="I231:I232"/>
    <mergeCell ref="J231:J233"/>
    <mergeCell ref="A228:A230"/>
    <mergeCell ref="B228:B230"/>
    <mergeCell ref="C228:C230"/>
    <mergeCell ref="D228:D230"/>
    <mergeCell ref="E228:E230"/>
    <mergeCell ref="I228:I229"/>
    <mergeCell ref="C217:C219"/>
    <mergeCell ref="A224:A226"/>
    <mergeCell ref="B224:D226"/>
    <mergeCell ref="E224:E227"/>
    <mergeCell ref="I224:L227"/>
    <mergeCell ref="B227:D227"/>
    <mergeCell ref="I214:I215"/>
    <mergeCell ref="J217:J219"/>
    <mergeCell ref="K217:K219"/>
    <mergeCell ref="L217:L219"/>
    <mergeCell ref="A220:A222"/>
    <mergeCell ref="B220:F222"/>
    <mergeCell ref="H220:L223"/>
    <mergeCell ref="B223:F223"/>
    <mergeCell ref="A217:A219"/>
    <mergeCell ref="B217:B219"/>
    <mergeCell ref="K211:K213"/>
    <mergeCell ref="D217:D219"/>
    <mergeCell ref="E217:E219"/>
    <mergeCell ref="I217:I218"/>
    <mergeCell ref="L211:L213"/>
    <mergeCell ref="A214:A216"/>
    <mergeCell ref="B214:B216"/>
    <mergeCell ref="C214:C216"/>
    <mergeCell ref="D214:D216"/>
    <mergeCell ref="E214:E216"/>
    <mergeCell ref="K208:K210"/>
    <mergeCell ref="L208:L210"/>
    <mergeCell ref="J214:J216"/>
    <mergeCell ref="K214:K216"/>
    <mergeCell ref="L214:L216"/>
    <mergeCell ref="C211:C213"/>
    <mergeCell ref="D211:D213"/>
    <mergeCell ref="E211:E213"/>
    <mergeCell ref="I211:I212"/>
    <mergeCell ref="J211:J213"/>
    <mergeCell ref="J205:J207"/>
    <mergeCell ref="K205:K207"/>
    <mergeCell ref="L205:L207"/>
    <mergeCell ref="A208:A210"/>
    <mergeCell ref="B208:B210"/>
    <mergeCell ref="C208:C210"/>
    <mergeCell ref="D208:D210"/>
    <mergeCell ref="E208:E210"/>
    <mergeCell ref="I208:I209"/>
    <mergeCell ref="J208:J210"/>
    <mergeCell ref="A205:A207"/>
    <mergeCell ref="B205:B207"/>
    <mergeCell ref="C205:C207"/>
    <mergeCell ref="D205:D207"/>
    <mergeCell ref="E205:E207"/>
    <mergeCell ref="I205:I206"/>
    <mergeCell ref="L199:L201"/>
    <mergeCell ref="A202:A204"/>
    <mergeCell ref="B202:B204"/>
    <mergeCell ref="C202:C204"/>
    <mergeCell ref="D202:D204"/>
    <mergeCell ref="E202:E204"/>
    <mergeCell ref="I202:I203"/>
    <mergeCell ref="J202:J204"/>
    <mergeCell ref="K202:K204"/>
    <mergeCell ref="L202:L204"/>
    <mergeCell ref="E193:E195"/>
    <mergeCell ref="I193:I194"/>
    <mergeCell ref="E196:E198"/>
    <mergeCell ref="I196:I197"/>
    <mergeCell ref="B199:B201"/>
    <mergeCell ref="C199:C201"/>
    <mergeCell ref="D199:D201"/>
    <mergeCell ref="E199:E201"/>
    <mergeCell ref="I199:I200"/>
    <mergeCell ref="E184:E186"/>
    <mergeCell ref="I184:I185"/>
    <mergeCell ref="E187:E189"/>
    <mergeCell ref="I187:I188"/>
    <mergeCell ref="E190:E192"/>
    <mergeCell ref="I190:I191"/>
    <mergeCell ref="E172:E174"/>
    <mergeCell ref="I172:I173"/>
    <mergeCell ref="E175:E177"/>
    <mergeCell ref="I175:I176"/>
    <mergeCell ref="E178:E180"/>
    <mergeCell ref="I178:I179"/>
    <mergeCell ref="I160:I161"/>
    <mergeCell ref="E163:E165"/>
    <mergeCell ref="I163:I164"/>
    <mergeCell ref="E166:E168"/>
    <mergeCell ref="I166:I167"/>
    <mergeCell ref="E169:E171"/>
    <mergeCell ref="I169:I170"/>
    <mergeCell ref="L78:L81"/>
    <mergeCell ref="E78:E81"/>
    <mergeCell ref="A82:A85"/>
    <mergeCell ref="B82:D84"/>
    <mergeCell ref="E82:E89"/>
    <mergeCell ref="B85:D85"/>
    <mergeCell ref="B89:D89"/>
    <mergeCell ref="A86:A88"/>
    <mergeCell ref="C70:C72"/>
    <mergeCell ref="D70:D72"/>
    <mergeCell ref="A78:A81"/>
    <mergeCell ref="B78:B81"/>
    <mergeCell ref="C78:C81"/>
    <mergeCell ref="D78:D81"/>
    <mergeCell ref="A74:A77"/>
    <mergeCell ref="L49:L51"/>
    <mergeCell ref="B52:E52"/>
    <mergeCell ref="E90:E93"/>
    <mergeCell ref="E94:E96"/>
    <mergeCell ref="I94:I95"/>
    <mergeCell ref="I90:L93"/>
    <mergeCell ref="I86:L89"/>
    <mergeCell ref="I82:L85"/>
    <mergeCell ref="C66:C69"/>
    <mergeCell ref="D66:D69"/>
    <mergeCell ref="K46:K48"/>
    <mergeCell ref="L46:L48"/>
    <mergeCell ref="A49:A51"/>
    <mergeCell ref="B49:B51"/>
    <mergeCell ref="C49:C51"/>
    <mergeCell ref="D49:D51"/>
    <mergeCell ref="E49:E51"/>
    <mergeCell ref="I49:I51"/>
    <mergeCell ref="J49:J51"/>
    <mergeCell ref="K49:K51"/>
    <mergeCell ref="A46:A48"/>
    <mergeCell ref="B46:B48"/>
    <mergeCell ref="C46:C48"/>
    <mergeCell ref="D46:D48"/>
    <mergeCell ref="E46:E48"/>
    <mergeCell ref="I46:I48"/>
    <mergeCell ref="L40:L42"/>
    <mergeCell ref="A43:A45"/>
    <mergeCell ref="B43:B45"/>
    <mergeCell ref="C43:C45"/>
    <mergeCell ref="D43:D45"/>
    <mergeCell ref="E43:E45"/>
    <mergeCell ref="I43:I45"/>
    <mergeCell ref="J43:J45"/>
    <mergeCell ref="K43:K45"/>
    <mergeCell ref="L43:L45"/>
    <mergeCell ref="K37:K39"/>
    <mergeCell ref="L37:L39"/>
    <mergeCell ref="A40:A42"/>
    <mergeCell ref="B40:B42"/>
    <mergeCell ref="C40:C42"/>
    <mergeCell ref="D40:D42"/>
    <mergeCell ref="E40:E42"/>
    <mergeCell ref="I40:I42"/>
    <mergeCell ref="J40:J42"/>
    <mergeCell ref="K40:K42"/>
    <mergeCell ref="A37:A39"/>
    <mergeCell ref="B37:B39"/>
    <mergeCell ref="C37:C39"/>
    <mergeCell ref="D37:D39"/>
    <mergeCell ref="E37:E39"/>
    <mergeCell ref="I37:I39"/>
    <mergeCell ref="K26:K28"/>
    <mergeCell ref="L26:L28"/>
    <mergeCell ref="A29:A32"/>
    <mergeCell ref="B29:E31"/>
    <mergeCell ref="I29:L32"/>
    <mergeCell ref="B32:E32"/>
    <mergeCell ref="J23:J25"/>
    <mergeCell ref="K23:K25"/>
    <mergeCell ref="L23:L25"/>
    <mergeCell ref="A26:A28"/>
    <mergeCell ref="B26:B28"/>
    <mergeCell ref="C26:C28"/>
    <mergeCell ref="D26:D28"/>
    <mergeCell ref="E26:E28"/>
    <mergeCell ref="I26:I28"/>
    <mergeCell ref="J26:J28"/>
    <mergeCell ref="B19:E21"/>
    <mergeCell ref="B22:E22"/>
    <mergeCell ref="A23:A25"/>
    <mergeCell ref="B23:B25"/>
    <mergeCell ref="C23:C25"/>
    <mergeCell ref="D23:D25"/>
    <mergeCell ref="E23:E25"/>
    <mergeCell ref="A33:A36"/>
    <mergeCell ref="B33:E35"/>
    <mergeCell ref="K342:K344"/>
    <mergeCell ref="L342:L344"/>
    <mergeCell ref="I345:I347"/>
    <mergeCell ref="J345:J347"/>
    <mergeCell ref="K345:K347"/>
    <mergeCell ref="L345:L347"/>
    <mergeCell ref="I342:I344"/>
    <mergeCell ref="J342:J344"/>
    <mergeCell ref="B298:D300"/>
    <mergeCell ref="B305:D305"/>
    <mergeCell ref="E328:E331"/>
    <mergeCell ref="A345:A347"/>
    <mergeCell ref="B342:B344"/>
    <mergeCell ref="C342:C344"/>
    <mergeCell ref="D342:D344"/>
    <mergeCell ref="A313:A315"/>
    <mergeCell ref="B313:B315"/>
    <mergeCell ref="C313:C315"/>
    <mergeCell ref="I400:I402"/>
    <mergeCell ref="J400:J402"/>
    <mergeCell ref="A302:A305"/>
    <mergeCell ref="A306:A308"/>
    <mergeCell ref="B306:B308"/>
    <mergeCell ref="C306:C308"/>
    <mergeCell ref="D306:D308"/>
    <mergeCell ref="A309:A312"/>
    <mergeCell ref="B309:D311"/>
    <mergeCell ref="B312:D312"/>
    <mergeCell ref="D313:D315"/>
    <mergeCell ref="A316:A319"/>
    <mergeCell ref="B316:D318"/>
    <mergeCell ref="B319:D319"/>
    <mergeCell ref="A320:A326"/>
    <mergeCell ref="B320:D322"/>
    <mergeCell ref="B323:D323"/>
    <mergeCell ref="B324:B326"/>
    <mergeCell ref="C324:C326"/>
    <mergeCell ref="D324:D326"/>
    <mergeCell ref="I306:I308"/>
    <mergeCell ref="J306:J308"/>
    <mergeCell ref="K306:K308"/>
    <mergeCell ref="L306:L308"/>
    <mergeCell ref="I313:I315"/>
    <mergeCell ref="J313:J315"/>
    <mergeCell ref="K313:K315"/>
    <mergeCell ref="L313:L315"/>
    <mergeCell ref="I324:I326"/>
    <mergeCell ref="J324:J326"/>
    <mergeCell ref="K324:K326"/>
    <mergeCell ref="L324:L326"/>
    <mergeCell ref="E302:E305"/>
    <mergeCell ref="E306:E308"/>
    <mergeCell ref="E309:E312"/>
    <mergeCell ref="E313:E315"/>
    <mergeCell ref="E316:E319"/>
    <mergeCell ref="E320:E323"/>
    <mergeCell ref="E324:E326"/>
    <mergeCell ref="E332:E335"/>
    <mergeCell ref="K400:K402"/>
    <mergeCell ref="L400:L402"/>
    <mergeCell ref="A403:A405"/>
    <mergeCell ref="B403:B405"/>
    <mergeCell ref="C403:C405"/>
    <mergeCell ref="D403:D405"/>
    <mergeCell ref="E403:E405"/>
    <mergeCell ref="I403:I405"/>
    <mergeCell ref="J403:J405"/>
    <mergeCell ref="A332:A335"/>
    <mergeCell ref="B332:D334"/>
    <mergeCell ref="B335:D335"/>
    <mergeCell ref="K336:K338"/>
    <mergeCell ref="L336:L338"/>
    <mergeCell ref="A336:A338"/>
    <mergeCell ref="E336:E338"/>
    <mergeCell ref="E339:E341"/>
    <mergeCell ref="I339:I341"/>
    <mergeCell ref="L339:L341"/>
    <mergeCell ref="B345:B347"/>
    <mergeCell ref="C345:C347"/>
    <mergeCell ref="D345:D347"/>
    <mergeCell ref="E342:E344"/>
    <mergeCell ref="E345:E347"/>
    <mergeCell ref="J193:J195"/>
    <mergeCell ref="K403:K405"/>
    <mergeCell ref="L403:L405"/>
    <mergeCell ref="A406:A408"/>
    <mergeCell ref="B406:B408"/>
    <mergeCell ref="C406:C408"/>
    <mergeCell ref="D406:D408"/>
    <mergeCell ref="E406:E408"/>
    <mergeCell ref="J339:J341"/>
    <mergeCell ref="K339:K341"/>
    <mergeCell ref="K169:K171"/>
    <mergeCell ref="J166:J168"/>
    <mergeCell ref="J184:J186"/>
    <mergeCell ref="K184:K186"/>
    <mergeCell ref="K175:K177"/>
    <mergeCell ref="J175:J177"/>
    <mergeCell ref="I181:I182"/>
    <mergeCell ref="J157:J159"/>
    <mergeCell ref="K157:K159"/>
    <mergeCell ref="K154:K156"/>
    <mergeCell ref="K148:K150"/>
    <mergeCell ref="I148:I149"/>
    <mergeCell ref="I151:I152"/>
    <mergeCell ref="I154:I155"/>
    <mergeCell ref="I157:I158"/>
    <mergeCell ref="K181:K183"/>
    <mergeCell ref="I127:I128"/>
    <mergeCell ref="I130:I131"/>
    <mergeCell ref="J145:J147"/>
    <mergeCell ref="J133:J135"/>
    <mergeCell ref="J139:J141"/>
    <mergeCell ref="J142:J144"/>
    <mergeCell ref="I133:I134"/>
    <mergeCell ref="I136:I137"/>
    <mergeCell ref="I139:I140"/>
    <mergeCell ref="I142:I143"/>
    <mergeCell ref="K115:K117"/>
    <mergeCell ref="K118:K120"/>
    <mergeCell ref="J121:J123"/>
    <mergeCell ref="K121:K123"/>
    <mergeCell ref="J118:J120"/>
    <mergeCell ref="J127:J129"/>
    <mergeCell ref="K127:K129"/>
    <mergeCell ref="K106:K108"/>
    <mergeCell ref="I103:I104"/>
    <mergeCell ref="I106:I107"/>
    <mergeCell ref="I115:I116"/>
    <mergeCell ref="J109:J111"/>
    <mergeCell ref="K109:K111"/>
    <mergeCell ref="J112:J114"/>
    <mergeCell ref="K112:K114"/>
    <mergeCell ref="I109:I110"/>
    <mergeCell ref="I112:I113"/>
    <mergeCell ref="K97:K99"/>
    <mergeCell ref="J100:J102"/>
    <mergeCell ref="K100:K102"/>
    <mergeCell ref="I97:I98"/>
    <mergeCell ref="I100:I101"/>
    <mergeCell ref="J103:J105"/>
    <mergeCell ref="K103:K105"/>
    <mergeCell ref="K94:K96"/>
    <mergeCell ref="L94:L96"/>
    <mergeCell ref="K348:K350"/>
    <mergeCell ref="L348:L350"/>
    <mergeCell ref="A351:A353"/>
    <mergeCell ref="B351:B353"/>
    <mergeCell ref="C351:C353"/>
    <mergeCell ref="D351:D353"/>
    <mergeCell ref="I351:I353"/>
    <mergeCell ref="J97:J99"/>
    <mergeCell ref="K351:K353"/>
    <mergeCell ref="L351:L353"/>
    <mergeCell ref="A354:A356"/>
    <mergeCell ref="B354:B356"/>
    <mergeCell ref="C354:C356"/>
    <mergeCell ref="D354:D356"/>
    <mergeCell ref="I406:I408"/>
    <mergeCell ref="J406:J408"/>
    <mergeCell ref="L118:L120"/>
    <mergeCell ref="L121:L123"/>
    <mergeCell ref="L124:L126"/>
    <mergeCell ref="L127:L129"/>
    <mergeCell ref="L190:L192"/>
    <mergeCell ref="L184:L186"/>
    <mergeCell ref="L178:L180"/>
    <mergeCell ref="L181:L183"/>
    <mergeCell ref="L163:L165"/>
    <mergeCell ref="L97:L99"/>
    <mergeCell ref="L100:L102"/>
    <mergeCell ref="L103:L105"/>
    <mergeCell ref="L106:L108"/>
    <mergeCell ref="L109:L111"/>
    <mergeCell ref="L160:L162"/>
    <mergeCell ref="L133:L135"/>
    <mergeCell ref="L193:L195"/>
    <mergeCell ref="L112:L114"/>
    <mergeCell ref="L115:L117"/>
    <mergeCell ref="K354:K356"/>
    <mergeCell ref="L354:L356"/>
    <mergeCell ref="A357:A359"/>
    <mergeCell ref="B357:B359"/>
    <mergeCell ref="C357:C359"/>
    <mergeCell ref="D357:D359"/>
    <mergeCell ref="I357:I359"/>
    <mergeCell ref="K357:K359"/>
    <mergeCell ref="L357:L359"/>
    <mergeCell ref="A360:A362"/>
    <mergeCell ref="B360:B362"/>
    <mergeCell ref="C360:C362"/>
    <mergeCell ref="D360:D362"/>
    <mergeCell ref="J357:J359"/>
    <mergeCell ref="K406:K408"/>
    <mergeCell ref="L406:L408"/>
    <mergeCell ref="K360:K362"/>
    <mergeCell ref="L360:L362"/>
    <mergeCell ref="A409:A411"/>
    <mergeCell ref="B409:B411"/>
    <mergeCell ref="C409:C411"/>
    <mergeCell ref="D409:D411"/>
    <mergeCell ref="E409:E411"/>
    <mergeCell ref="I409:I411"/>
    <mergeCell ref="J409:J411"/>
    <mergeCell ref="K409:K411"/>
    <mergeCell ref="A363:A366"/>
    <mergeCell ref="B363:D365"/>
    <mergeCell ref="B366:D366"/>
    <mergeCell ref="L409:L411"/>
    <mergeCell ref="A367:A369"/>
    <mergeCell ref="B367:B369"/>
    <mergeCell ref="C367:C369"/>
    <mergeCell ref="D367:D369"/>
    <mergeCell ref="A412:A414"/>
    <mergeCell ref="B412:B414"/>
    <mergeCell ref="C412:C414"/>
    <mergeCell ref="D412:D414"/>
    <mergeCell ref="E412:E414"/>
    <mergeCell ref="I412:I414"/>
    <mergeCell ref="J412:J414"/>
    <mergeCell ref="K412:K414"/>
    <mergeCell ref="L412:L414"/>
    <mergeCell ref="A415:A417"/>
    <mergeCell ref="B415:B417"/>
    <mergeCell ref="C415:C417"/>
    <mergeCell ref="D415:D417"/>
    <mergeCell ref="E415:E417"/>
    <mergeCell ref="I415:I417"/>
    <mergeCell ref="J415:J417"/>
    <mergeCell ref="L415:L417"/>
    <mergeCell ref="A418:A420"/>
    <mergeCell ref="B418:B420"/>
    <mergeCell ref="C418:C420"/>
    <mergeCell ref="D418:D420"/>
    <mergeCell ref="E418:E420"/>
    <mergeCell ref="I418:I420"/>
    <mergeCell ref="J418:J420"/>
    <mergeCell ref="K418:K420"/>
    <mergeCell ref="C421:C423"/>
    <mergeCell ref="D421:D423"/>
    <mergeCell ref="E421:E423"/>
    <mergeCell ref="I421:I423"/>
    <mergeCell ref="J421:J423"/>
    <mergeCell ref="K415:K417"/>
    <mergeCell ref="A348:A350"/>
    <mergeCell ref="B348:B350"/>
    <mergeCell ref="C348:C350"/>
    <mergeCell ref="D348:D350"/>
    <mergeCell ref="A370:A373"/>
    <mergeCell ref="K421:K423"/>
    <mergeCell ref="I396:L399"/>
    <mergeCell ref="B370:D372"/>
    <mergeCell ref="A374:A376"/>
    <mergeCell ref="B374:B376"/>
    <mergeCell ref="A172:A174"/>
    <mergeCell ref="C175:C177"/>
    <mergeCell ref="A193:A195"/>
    <mergeCell ref="B193:B195"/>
    <mergeCell ref="C193:C195"/>
    <mergeCell ref="D193:D195"/>
    <mergeCell ref="B187:B189"/>
    <mergeCell ref="C187:C189"/>
    <mergeCell ref="D187:D189"/>
    <mergeCell ref="D175:D177"/>
    <mergeCell ref="A115:A117"/>
    <mergeCell ref="B115:B117"/>
    <mergeCell ref="C115:C117"/>
    <mergeCell ref="D115:D117"/>
    <mergeCell ref="A118:A120"/>
    <mergeCell ref="B118:B120"/>
    <mergeCell ref="C118:C120"/>
    <mergeCell ref="D118:D120"/>
    <mergeCell ref="A109:A111"/>
    <mergeCell ref="B109:B111"/>
    <mergeCell ref="C109:C111"/>
    <mergeCell ref="D109:D111"/>
    <mergeCell ref="A112:A114"/>
    <mergeCell ref="B112:B114"/>
    <mergeCell ref="C112:C114"/>
    <mergeCell ref="D112:D114"/>
    <mergeCell ref="A103:A105"/>
    <mergeCell ref="B103:B105"/>
    <mergeCell ref="C103:C105"/>
    <mergeCell ref="D103:D105"/>
    <mergeCell ref="A106:A108"/>
    <mergeCell ref="B106:B108"/>
    <mergeCell ref="C106:C108"/>
    <mergeCell ref="D106:D108"/>
    <mergeCell ref="L58:L61"/>
    <mergeCell ref="L74:L77"/>
    <mergeCell ref="K70:K73"/>
    <mergeCell ref="B90:D92"/>
    <mergeCell ref="B93:D93"/>
    <mergeCell ref="A94:A96"/>
    <mergeCell ref="B94:B96"/>
    <mergeCell ref="C94:C96"/>
    <mergeCell ref="D94:D96"/>
    <mergeCell ref="A90:A92"/>
    <mergeCell ref="B36:E36"/>
    <mergeCell ref="E97:E99"/>
    <mergeCell ref="E100:E102"/>
    <mergeCell ref="E103:E105"/>
    <mergeCell ref="E106:E108"/>
    <mergeCell ref="J66:J69"/>
    <mergeCell ref="J94:J96"/>
    <mergeCell ref="J106:J108"/>
    <mergeCell ref="J37:J39"/>
    <mergeCell ref="J46:J48"/>
    <mergeCell ref="B18:E18"/>
    <mergeCell ref="E109:E111"/>
    <mergeCell ref="E112:E114"/>
    <mergeCell ref="E115:E117"/>
    <mergeCell ref="E118:E120"/>
    <mergeCell ref="I118:I119"/>
    <mergeCell ref="B86:D88"/>
    <mergeCell ref="I23:I25"/>
    <mergeCell ref="D74:D77"/>
    <mergeCell ref="I33:L36"/>
    <mergeCell ref="K196:K198"/>
    <mergeCell ref="L196:L198"/>
    <mergeCell ref="A199:A201"/>
    <mergeCell ref="A196:A198"/>
    <mergeCell ref="B196:B198"/>
    <mergeCell ref="C196:C198"/>
    <mergeCell ref="D196:D198"/>
    <mergeCell ref="J196:J198"/>
    <mergeCell ref="J199:J201"/>
    <mergeCell ref="K199:K201"/>
    <mergeCell ref="K193:K195"/>
    <mergeCell ref="K187:K189"/>
    <mergeCell ref="L187:L189"/>
    <mergeCell ref="A190:A192"/>
    <mergeCell ref="B190:B192"/>
    <mergeCell ref="C190:C192"/>
    <mergeCell ref="D190:D192"/>
    <mergeCell ref="J190:J192"/>
    <mergeCell ref="K190:K192"/>
    <mergeCell ref="A187:A189"/>
    <mergeCell ref="J187:J189"/>
    <mergeCell ref="A184:A186"/>
    <mergeCell ref="B184:B186"/>
    <mergeCell ref="C184:C186"/>
    <mergeCell ref="D184:D186"/>
    <mergeCell ref="A181:A183"/>
    <mergeCell ref="B181:B183"/>
    <mergeCell ref="C181:C183"/>
    <mergeCell ref="D181:D183"/>
    <mergeCell ref="J181:J183"/>
    <mergeCell ref="E181:E183"/>
    <mergeCell ref="L175:L177"/>
    <mergeCell ref="A178:A180"/>
    <mergeCell ref="B178:B180"/>
    <mergeCell ref="C178:C180"/>
    <mergeCell ref="D178:D180"/>
    <mergeCell ref="J178:J180"/>
    <mergeCell ref="K178:K180"/>
    <mergeCell ref="A175:A177"/>
    <mergeCell ref="B175:B177"/>
    <mergeCell ref="B172:B174"/>
    <mergeCell ref="C172:C174"/>
    <mergeCell ref="D172:D174"/>
    <mergeCell ref="K166:K168"/>
    <mergeCell ref="L166:L168"/>
    <mergeCell ref="L169:L171"/>
    <mergeCell ref="J172:J174"/>
    <mergeCell ref="K172:K174"/>
    <mergeCell ref="L172:L174"/>
    <mergeCell ref="J169:J171"/>
    <mergeCell ref="A169:A171"/>
    <mergeCell ref="B169:B171"/>
    <mergeCell ref="C169:C171"/>
    <mergeCell ref="D169:D171"/>
    <mergeCell ref="J163:J165"/>
    <mergeCell ref="K163:K165"/>
    <mergeCell ref="A166:A168"/>
    <mergeCell ref="B166:B168"/>
    <mergeCell ref="C166:C168"/>
    <mergeCell ref="D166:D168"/>
    <mergeCell ref="A163:A165"/>
    <mergeCell ref="B163:B165"/>
    <mergeCell ref="C163:C165"/>
    <mergeCell ref="D163:D165"/>
    <mergeCell ref="C154:C156"/>
    <mergeCell ref="D154:D156"/>
    <mergeCell ref="A160:A162"/>
    <mergeCell ref="B160:B162"/>
    <mergeCell ref="C160:C162"/>
    <mergeCell ref="D160:D162"/>
    <mergeCell ref="J160:J162"/>
    <mergeCell ref="K160:K162"/>
    <mergeCell ref="J148:J150"/>
    <mergeCell ref="J151:J153"/>
    <mergeCell ref="K151:K153"/>
    <mergeCell ref="L154:L156"/>
    <mergeCell ref="L148:L150"/>
    <mergeCell ref="A157:A159"/>
    <mergeCell ref="B157:B159"/>
    <mergeCell ref="C157:C159"/>
    <mergeCell ref="D157:D159"/>
    <mergeCell ref="L151:L153"/>
    <mergeCell ref="A154:A156"/>
    <mergeCell ref="B154:B156"/>
    <mergeCell ref="L157:L159"/>
    <mergeCell ref="A148:A150"/>
    <mergeCell ref="B148:B150"/>
    <mergeCell ref="J154:J156"/>
    <mergeCell ref="A151:A153"/>
    <mergeCell ref="B151:B153"/>
    <mergeCell ref="C151:C153"/>
    <mergeCell ref="D151:D153"/>
    <mergeCell ref="C148:C150"/>
    <mergeCell ref="D148:D150"/>
    <mergeCell ref="K139:K141"/>
    <mergeCell ref="K142:K144"/>
    <mergeCell ref="L142:L144"/>
    <mergeCell ref="K145:K147"/>
    <mergeCell ref="L145:L147"/>
    <mergeCell ref="B139:B141"/>
    <mergeCell ref="C139:C141"/>
    <mergeCell ref="D139:D141"/>
    <mergeCell ref="C142:C144"/>
    <mergeCell ref="D142:D144"/>
    <mergeCell ref="A145:A147"/>
    <mergeCell ref="B145:B147"/>
    <mergeCell ref="C145:C147"/>
    <mergeCell ref="D145:D147"/>
    <mergeCell ref="L136:L138"/>
    <mergeCell ref="A133:A135"/>
    <mergeCell ref="B133:B135"/>
    <mergeCell ref="L139:L141"/>
    <mergeCell ref="A142:A144"/>
    <mergeCell ref="B142:B144"/>
    <mergeCell ref="A139:A141"/>
    <mergeCell ref="A136:A138"/>
    <mergeCell ref="B136:B138"/>
    <mergeCell ref="C136:C138"/>
    <mergeCell ref="D136:D138"/>
    <mergeCell ref="J136:J138"/>
    <mergeCell ref="E136:E138"/>
    <mergeCell ref="E139:E141"/>
    <mergeCell ref="K136:K138"/>
    <mergeCell ref="D133:D135"/>
    <mergeCell ref="A124:A126"/>
    <mergeCell ref="B124:B126"/>
    <mergeCell ref="C124:C126"/>
    <mergeCell ref="D124:D126"/>
    <mergeCell ref="J124:J126"/>
    <mergeCell ref="K124:K126"/>
    <mergeCell ref="A130:A132"/>
    <mergeCell ref="B130:B132"/>
    <mergeCell ref="C130:C132"/>
    <mergeCell ref="D130:D132"/>
    <mergeCell ref="K133:K135"/>
    <mergeCell ref="C133:C135"/>
    <mergeCell ref="L130:L132"/>
    <mergeCell ref="E130:E132"/>
    <mergeCell ref="E133:E135"/>
    <mergeCell ref="J130:J132"/>
    <mergeCell ref="K130:K132"/>
    <mergeCell ref="A121:A123"/>
    <mergeCell ref="B121:B123"/>
    <mergeCell ref="C121:C123"/>
    <mergeCell ref="D121:D123"/>
    <mergeCell ref="A127:A129"/>
    <mergeCell ref="B127:B129"/>
    <mergeCell ref="C127:C129"/>
    <mergeCell ref="D127:D129"/>
    <mergeCell ref="A100:A102"/>
    <mergeCell ref="B100:B102"/>
    <mergeCell ref="C100:C102"/>
    <mergeCell ref="D100:D102"/>
    <mergeCell ref="A97:A99"/>
    <mergeCell ref="B97:B99"/>
    <mergeCell ref="C97:C99"/>
    <mergeCell ref="D97:D99"/>
    <mergeCell ref="A328:A331"/>
    <mergeCell ref="B328:D330"/>
    <mergeCell ref="B331:D331"/>
    <mergeCell ref="A298:A301"/>
    <mergeCell ref="A58:A61"/>
    <mergeCell ref="C58:C61"/>
    <mergeCell ref="A62:A65"/>
    <mergeCell ref="C62:C65"/>
    <mergeCell ref="A211:A213"/>
    <mergeCell ref="B211:B213"/>
    <mergeCell ref="I121:I122"/>
    <mergeCell ref="E124:E126"/>
    <mergeCell ref="I124:I125"/>
    <mergeCell ref="J58:J61"/>
    <mergeCell ref="E58:E61"/>
    <mergeCell ref="J62:J65"/>
    <mergeCell ref="I62:I63"/>
    <mergeCell ref="E74:E77"/>
    <mergeCell ref="E70:E73"/>
    <mergeCell ref="J115:J117"/>
    <mergeCell ref="E142:E144"/>
    <mergeCell ref="B301:D301"/>
    <mergeCell ref="A15:A18"/>
    <mergeCell ref="I15:L18"/>
    <mergeCell ref="A19:A22"/>
    <mergeCell ref="L66:L69"/>
    <mergeCell ref="I68:I69"/>
    <mergeCell ref="A66:A69"/>
    <mergeCell ref="L62:L65"/>
    <mergeCell ref="E121:E123"/>
    <mergeCell ref="K5:K9"/>
    <mergeCell ref="B57:D57"/>
    <mergeCell ref="I54:L57"/>
    <mergeCell ref="A54:A57"/>
    <mergeCell ref="L5:L9"/>
    <mergeCell ref="I5:I7"/>
    <mergeCell ref="I19:L22"/>
    <mergeCell ref="B54:D56"/>
    <mergeCell ref="B11:E14"/>
    <mergeCell ref="A2:L2"/>
    <mergeCell ref="A3:L3"/>
    <mergeCell ref="C4:K4"/>
    <mergeCell ref="J5:J9"/>
    <mergeCell ref="A5:A9"/>
    <mergeCell ref="D5:D9"/>
    <mergeCell ref="B5:B9"/>
    <mergeCell ref="C5:C9"/>
    <mergeCell ref="F5:H5"/>
    <mergeCell ref="E5:E9"/>
    <mergeCell ref="B428:F429"/>
    <mergeCell ref="B62:B65"/>
    <mergeCell ref="B58:B61"/>
    <mergeCell ref="D58:D61"/>
    <mergeCell ref="C74:C77"/>
    <mergeCell ref="D62:D65"/>
    <mergeCell ref="E62:E65"/>
    <mergeCell ref="E145:E147"/>
    <mergeCell ref="E148:E150"/>
    <mergeCell ref="E151:E153"/>
    <mergeCell ref="I428:L429"/>
    <mergeCell ref="E54:E56"/>
    <mergeCell ref="B15:E17"/>
    <mergeCell ref="B427:L427"/>
    <mergeCell ref="B399:E399"/>
    <mergeCell ref="K58:K61"/>
    <mergeCell ref="I145:I146"/>
    <mergeCell ref="E154:E156"/>
    <mergeCell ref="E157:E159"/>
    <mergeCell ref="E160:E162"/>
    <mergeCell ref="K62:K65"/>
    <mergeCell ref="K66:K69"/>
    <mergeCell ref="A70:A73"/>
    <mergeCell ref="I58:I59"/>
    <mergeCell ref="I60:I61"/>
    <mergeCell ref="I64:I65"/>
    <mergeCell ref="I66:I67"/>
    <mergeCell ref="B70:B73"/>
    <mergeCell ref="B66:B69"/>
    <mergeCell ref="E66:E68"/>
    <mergeCell ref="L70:L73"/>
    <mergeCell ref="I72:I73"/>
    <mergeCell ref="J74:J77"/>
    <mergeCell ref="I70:I71"/>
    <mergeCell ref="J70:J73"/>
    <mergeCell ref="I74:I75"/>
    <mergeCell ref="K74:K77"/>
    <mergeCell ref="I336:I338"/>
    <mergeCell ref="J336:J338"/>
    <mergeCell ref="B336:B338"/>
    <mergeCell ref="C336:C338"/>
    <mergeCell ref="I76:I77"/>
    <mergeCell ref="B302:D304"/>
    <mergeCell ref="E298:E301"/>
    <mergeCell ref="B74:B77"/>
    <mergeCell ref="E127:E129"/>
    <mergeCell ref="A396:A399"/>
    <mergeCell ref="A391:A394"/>
    <mergeCell ref="B391:E393"/>
    <mergeCell ref="L421:L423"/>
    <mergeCell ref="A424:A426"/>
    <mergeCell ref="B424:B426"/>
    <mergeCell ref="C424:C426"/>
    <mergeCell ref="L418:L420"/>
    <mergeCell ref="A421:A423"/>
    <mergeCell ref="B421:B423"/>
    <mergeCell ref="A342:A344"/>
    <mergeCell ref="B339:B341"/>
    <mergeCell ref="C339:C341"/>
    <mergeCell ref="I382:L385"/>
    <mergeCell ref="B385:D385"/>
    <mergeCell ref="A386:A389"/>
    <mergeCell ref="B386:D388"/>
    <mergeCell ref="A339:A341"/>
    <mergeCell ref="B378:D380"/>
    <mergeCell ref="D339:D341"/>
    <mergeCell ref="I386:L389"/>
    <mergeCell ref="B389:D389"/>
    <mergeCell ref="E378:E389"/>
    <mergeCell ref="A382:A385"/>
    <mergeCell ref="B382:D384"/>
    <mergeCell ref="I391:L394"/>
    <mergeCell ref="B394:D394"/>
  </mergeCells>
  <printOptions horizontalCentered="1"/>
  <pageMargins left="0.7480314960629921" right="0.3937007874015748" top="0.5905511811023623" bottom="0.5905511811023623" header="0.11811023622047245" footer="0.1968503937007874"/>
  <pageSetup fitToHeight="0" horizontalDpi="600" verticalDpi="600" orientation="landscape" paperSize="9" scale="54" r:id="rId1"/>
  <rowBreaks count="1" manualBreakCount="1">
    <brk id="80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Минтранс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KontalevaVA</dc:creator>
  <cp:keywords/>
  <dc:description/>
  <cp:lastModifiedBy>Жбан Ольга Николаевна</cp:lastModifiedBy>
  <cp:lastPrinted>2017-10-25T10:27:28Z</cp:lastPrinted>
  <dcterms:created xsi:type="dcterms:W3CDTF">2008-10-10T09:06:20Z</dcterms:created>
  <dcterms:modified xsi:type="dcterms:W3CDTF">2017-11-02T13:43:03Z</dcterms:modified>
  <cp:category/>
  <cp:version/>
  <cp:contentType/>
  <cp:contentStatus/>
</cp:coreProperties>
</file>