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65" yWindow="630" windowWidth="19980" windowHeight="9705" activeTab="0"/>
  </bookViews>
  <sheets>
    <sheet name="Форма 6" sheetId="1" r:id="rId1"/>
    <sheet name="Лист2" sheetId="2" r:id="rId2"/>
    <sheet name="Лист3" sheetId="3" r:id="rId3"/>
  </sheets>
  <definedNames>
    <definedName name="_xlnm.Print_Titles" localSheetId="0">'Форма 6'!$7:$9</definedName>
    <definedName name="_xlnm.Print_Area" localSheetId="0">'Форма 6'!$A$1:$F$46</definedName>
  </definedNames>
  <calcPr fullCalcOnLoad="1"/>
</workbook>
</file>

<file path=xl/sharedStrings.xml><?xml version="1.0" encoding="utf-8"?>
<sst xmlns="http://schemas.openxmlformats.org/spreadsheetml/2006/main" count="65" uniqueCount="28">
  <si>
    <t>Форма № 6</t>
  </si>
  <si>
    <t>в том числе</t>
  </si>
  <si>
    <t>долгосрочные государственные контракты, всего:</t>
  </si>
  <si>
    <t>Всего</t>
  </si>
  <si>
    <t>Исполнитель:</t>
  </si>
  <si>
    <t>Телефон:</t>
  </si>
  <si>
    <t>E-mail:</t>
  </si>
  <si>
    <t>Количество заключенных контрактов,
шт.</t>
  </si>
  <si>
    <t>1.</t>
  </si>
  <si>
    <t>2.</t>
  </si>
  <si>
    <t>Объем финансирования за счет средств федерального бюджета,
тыс. рублей</t>
  </si>
  <si>
    <t>(наименование ФЦП, пилотной госпрограммы, государственный заказчик-координатор (государственный заказчик)</t>
  </si>
  <si>
    <t>Государственный заказчик-координатор Министерство транспорта Российской Федерации</t>
  </si>
  <si>
    <t>в 2018 году</t>
  </si>
  <si>
    <t>Мероприятия федеральной целевой программы «Развитие транспортной системы России (2010-2021 годы)»,   интегрированные в пилотную государственную программу Российской Федерации «Развитие транспортной системы»</t>
  </si>
  <si>
    <t>Государственные контракты, действующие в 2018 году, всего:</t>
  </si>
  <si>
    <t>Направление (подпрограмма) Комплексное развитие транспортных узлов</t>
  </si>
  <si>
    <t>Направление (подпрограмма) Железнодорожный транспорт</t>
  </si>
  <si>
    <t>Направление (подпрограмма) Дорожное хозяйство</t>
  </si>
  <si>
    <t>Направление (подпрограмма) Гражданская авиация и аэронавигационное обслуживание</t>
  </si>
  <si>
    <t>Направление (подпрограмма) Морской и речной транспорт</t>
  </si>
  <si>
    <t>Направление (подпрограмма) Надзор в сфере транспорта</t>
  </si>
  <si>
    <t>Направление (подпрограмма) Обеспечение реализации государственной программы Российской Федерации "Развитие транспортной системы"</t>
  </si>
  <si>
    <t>Спиридонов Е.Ю.</t>
  </si>
  <si>
    <t>8 (499) 495 00 00 (2462)</t>
  </si>
  <si>
    <t>spiridonoveu@mintrans.ru</t>
  </si>
  <si>
    <t xml:space="preserve">Первый заместитель Министра транспорта
 Российской Федерации                                      </t>
  </si>
  <si>
    <t xml:space="preserve">Сведения о государственных контрактах (соглашениях), действующих в 2018 году в рамках мероприятий ФЦП "Развитие транспортной системы России (2010 - 2021 годы) , интегрированных в пилотную госпрограмму "Развитие транспортной системы"
в рамках федеральной целевой программы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</si>
</sst>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\ _₽"/>
    <numFmt numFmtId="176" formatCode="_-* #,##0.0_р_._-;\-* #,##0.0_р_._-;_-* &quot;-&quot;??_р_._-;_-@_-"/>
    <numFmt numFmtId="177" formatCode="[$-FC19]d\ mmmm\ yyyy\ &quot;г.&quot;"/>
    <numFmt numFmtId="178" formatCode="_-* #,##0.0\ _₽_-;\-* #,##0.0\ _₽_-;_-* &quot;-&quot;?\ _₽_-;_-@_-"/>
    <numFmt numFmtId="179" formatCode="0.0%"/>
    <numFmt numFmtId="180" formatCode="_-* #,##0_р_._-;\-* #,##0_р_._-;_-* &quot;-&quot;??_р_._-;_-@_-"/>
    <numFmt numFmtId="181" formatCode="#,##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172" fontId="5" fillId="0" borderId="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center" wrapText="1" indent="2"/>
    </xf>
    <xf numFmtId="0" fontId="4" fillId="0" borderId="14" xfId="0" applyFont="1" applyFill="1" applyBorder="1" applyAlignment="1">
      <alignment horizontal="left" vertical="center" wrapText="1" indent="4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72" fontId="4" fillId="0" borderId="0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 horizontal="center"/>
    </xf>
    <xf numFmtId="172" fontId="4" fillId="0" borderId="16" xfId="0" applyNumberFormat="1" applyFont="1" applyFill="1" applyBorder="1" applyAlignment="1">
      <alignment/>
    </xf>
    <xf numFmtId="172" fontId="5" fillId="0" borderId="17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72" fontId="5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wrapText="1"/>
    </xf>
    <xf numFmtId="0" fontId="5" fillId="0" borderId="20" xfId="0" applyFont="1" applyFill="1" applyBorder="1" applyAlignment="1">
      <alignment/>
    </xf>
    <xf numFmtId="172" fontId="5" fillId="0" borderId="20" xfId="0" applyNumberFormat="1" applyFont="1" applyFill="1" applyBorder="1" applyAlignment="1">
      <alignment/>
    </xf>
    <xf numFmtId="172" fontId="5" fillId="0" borderId="21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/>
    </xf>
    <xf numFmtId="172" fontId="4" fillId="0" borderId="22" xfId="0" applyNumberFormat="1" applyFont="1" applyFill="1" applyBorder="1" applyAlignment="1">
      <alignment horizontal="center" vertical="top"/>
    </xf>
    <xf numFmtId="0" fontId="5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top"/>
    </xf>
    <xf numFmtId="172" fontId="4" fillId="0" borderId="23" xfId="0" applyNumberFormat="1" applyFont="1" applyFill="1" applyBorder="1" applyAlignment="1">
      <alignment horizontal="center" vertical="top"/>
    </xf>
    <xf numFmtId="172" fontId="4" fillId="0" borderId="24" xfId="0" applyNumberFormat="1" applyFont="1" applyFill="1" applyBorder="1" applyAlignment="1">
      <alignment horizontal="center" vertical="top"/>
    </xf>
    <xf numFmtId="181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172" fontId="1" fillId="0" borderId="18" xfId="42" applyNumberForma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top"/>
    </xf>
    <xf numFmtId="3" fontId="4" fillId="0" borderId="14" xfId="53" applyNumberFormat="1" applyFont="1" applyFill="1" applyBorder="1" applyAlignment="1">
      <alignment horizontal="center" vertical="center"/>
      <protection/>
    </xf>
    <xf numFmtId="172" fontId="4" fillId="0" borderId="14" xfId="53" applyNumberFormat="1" applyFont="1" applyFill="1" applyBorder="1" applyAlignment="1">
      <alignment horizontal="center" vertical="center"/>
      <protection/>
    </xf>
    <xf numFmtId="0" fontId="4" fillId="0" borderId="14" xfId="53" applyFont="1" applyFill="1" applyBorder="1" applyAlignment="1">
      <alignment horizontal="center"/>
      <protection/>
    </xf>
    <xf numFmtId="0" fontId="4" fillId="0" borderId="14" xfId="53" applyFont="1" applyFill="1" applyBorder="1" applyAlignment="1">
      <alignment horizontal="center" vertical="center"/>
      <protection/>
    </xf>
    <xf numFmtId="3" fontId="4" fillId="0" borderId="14" xfId="0" applyNumberFormat="1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 vertical="center" wrapText="1" indent="2"/>
    </xf>
    <xf numFmtId="0" fontId="4" fillId="0" borderId="26" xfId="0" applyFont="1" applyFill="1" applyBorder="1" applyAlignment="1">
      <alignment horizontal="center" vertical="top"/>
    </xf>
    <xf numFmtId="172" fontId="4" fillId="0" borderId="26" xfId="0" applyNumberFormat="1" applyFont="1" applyFill="1" applyBorder="1" applyAlignment="1">
      <alignment horizontal="center" vertical="top"/>
    </xf>
    <xf numFmtId="172" fontId="4" fillId="0" borderId="27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justify" wrapText="1"/>
    </xf>
    <xf numFmtId="3" fontId="4" fillId="0" borderId="10" xfId="0" applyNumberFormat="1" applyFont="1" applyFill="1" applyBorder="1" applyAlignment="1">
      <alignment horizontal="center"/>
    </xf>
    <xf numFmtId="172" fontId="4" fillId="0" borderId="22" xfId="0" applyNumberFormat="1" applyFont="1" applyFill="1" applyBorder="1" applyAlignment="1">
      <alignment horizontal="center" vertical="center"/>
    </xf>
    <xf numFmtId="172" fontId="4" fillId="0" borderId="28" xfId="53" applyNumberFormat="1" applyFont="1" applyFill="1" applyBorder="1" applyAlignment="1">
      <alignment horizontal="center" vertical="center"/>
      <protection/>
    </xf>
    <xf numFmtId="0" fontId="4" fillId="0" borderId="29" xfId="0" applyFont="1" applyFill="1" applyBorder="1" applyAlignment="1">
      <alignment horizontal="left" vertical="center" wrapText="1" indent="2"/>
    </xf>
    <xf numFmtId="0" fontId="4" fillId="0" borderId="29" xfId="0" applyFont="1" applyFill="1" applyBorder="1" applyAlignment="1">
      <alignment horizontal="left" vertical="center" wrapText="1" indent="4"/>
    </xf>
    <xf numFmtId="0" fontId="4" fillId="0" borderId="30" xfId="0" applyFont="1" applyFill="1" applyBorder="1" applyAlignment="1">
      <alignment horizontal="center" vertical="top"/>
    </xf>
    <xf numFmtId="172" fontId="4" fillId="0" borderId="30" xfId="0" applyNumberFormat="1" applyFont="1" applyFill="1" applyBorder="1" applyAlignment="1">
      <alignment horizontal="center" vertical="top"/>
    </xf>
    <xf numFmtId="172" fontId="4" fillId="0" borderId="31" xfId="0" applyNumberFormat="1" applyFont="1" applyFill="1" applyBorder="1" applyAlignment="1">
      <alignment horizontal="center" vertical="top"/>
    </xf>
    <xf numFmtId="0" fontId="4" fillId="0" borderId="32" xfId="0" applyFont="1" applyFill="1" applyBorder="1" applyAlignment="1">
      <alignment horizontal="center" vertical="top"/>
    </xf>
    <xf numFmtId="172" fontId="4" fillId="0" borderId="32" xfId="0" applyNumberFormat="1" applyFont="1" applyFill="1" applyBorder="1" applyAlignment="1">
      <alignment horizontal="center" vertical="top"/>
    </xf>
    <xf numFmtId="172" fontId="4" fillId="0" borderId="33" xfId="0" applyNumberFormat="1" applyFont="1" applyFill="1" applyBorder="1" applyAlignment="1">
      <alignment horizontal="center" vertical="top"/>
    </xf>
    <xf numFmtId="3" fontId="44" fillId="0" borderId="14" xfId="0" applyNumberFormat="1" applyFont="1" applyFill="1" applyBorder="1" applyAlignment="1">
      <alignment horizontal="center" vertical="center"/>
    </xf>
    <xf numFmtId="173" fontId="44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3" fontId="4" fillId="0" borderId="14" xfId="0" applyNumberFormat="1" applyFont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justify" wrapText="1"/>
    </xf>
    <xf numFmtId="0" fontId="7" fillId="0" borderId="34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iridonoveu@mintrans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46"/>
  <sheetViews>
    <sheetView tabSelected="1" view="pageBreakPreview" zoomScale="55" zoomScaleSheetLayoutView="55" zoomScalePageLayoutView="0" workbookViewId="0" topLeftCell="B1">
      <pane ySplit="8" topLeftCell="A9" activePane="bottomLeft" state="frozen"/>
      <selection pane="topLeft" activeCell="A1" sqref="A1"/>
      <selection pane="bottomLeft" activeCell="F11" sqref="F11"/>
    </sheetView>
  </sheetViews>
  <sheetFormatPr defaultColWidth="9.00390625" defaultRowHeight="12.75"/>
  <cols>
    <col min="1" max="1" width="5.375" style="14" customWidth="1"/>
    <col min="2" max="2" width="78.25390625" style="17" customWidth="1"/>
    <col min="3" max="4" width="19.25390625" style="15" customWidth="1"/>
    <col min="5" max="6" width="29.00390625" style="18" customWidth="1"/>
    <col min="7" max="16384" width="9.125" style="15" customWidth="1"/>
  </cols>
  <sheetData>
    <row r="1" spans="2:6" ht="16.5">
      <c r="B1" s="1"/>
      <c r="C1" s="2"/>
      <c r="D1" s="2"/>
      <c r="E1" s="3"/>
      <c r="F1" s="4" t="s">
        <v>0</v>
      </c>
    </row>
    <row r="2" spans="2:6" ht="16.5">
      <c r="B2" s="1"/>
      <c r="C2" s="2"/>
      <c r="D2" s="2"/>
      <c r="E2" s="3"/>
      <c r="F2" s="3"/>
    </row>
    <row r="3" spans="1:6" ht="58.5" customHeight="1">
      <c r="A3" s="36"/>
      <c r="B3" s="83" t="s">
        <v>27</v>
      </c>
      <c r="C3" s="83"/>
      <c r="D3" s="83"/>
      <c r="E3" s="83"/>
      <c r="F3" s="83"/>
    </row>
    <row r="4" spans="1:10" ht="18.75" customHeight="1">
      <c r="A4" s="89" t="s">
        <v>12</v>
      </c>
      <c r="B4" s="90"/>
      <c r="C4" s="90"/>
      <c r="D4" s="90"/>
      <c r="E4" s="90"/>
      <c r="F4" s="90"/>
      <c r="G4" s="46"/>
      <c r="H4" s="46"/>
      <c r="I4" s="46"/>
      <c r="J4" s="46"/>
    </row>
    <row r="5" spans="1:6" s="48" customFormat="1" ht="15.75" customHeight="1">
      <c r="A5" s="87" t="s">
        <v>11</v>
      </c>
      <c r="B5" s="88"/>
      <c r="C5" s="88"/>
      <c r="D5" s="88"/>
      <c r="E5" s="88"/>
      <c r="F5" s="88"/>
    </row>
    <row r="6" spans="1:6" ht="16.5" thickBot="1">
      <c r="A6" s="23"/>
      <c r="B6" s="24"/>
      <c r="C6" s="7"/>
      <c r="D6" s="7"/>
      <c r="E6" s="25"/>
      <c r="F6" s="26"/>
    </row>
    <row r="7" spans="1:6" ht="51" customHeight="1" thickBot="1" thickTop="1">
      <c r="A7" s="6"/>
      <c r="B7" s="86"/>
      <c r="C7" s="84" t="s">
        <v>7</v>
      </c>
      <c r="D7" s="84"/>
      <c r="E7" s="85" t="s">
        <v>10</v>
      </c>
      <c r="F7" s="85"/>
    </row>
    <row r="8" spans="1:7" ht="15.75" customHeight="1" thickBot="1" thickTop="1">
      <c r="A8" s="6"/>
      <c r="B8" s="86"/>
      <c r="C8" s="5" t="s">
        <v>3</v>
      </c>
      <c r="D8" s="5" t="s">
        <v>13</v>
      </c>
      <c r="E8" s="63" t="s">
        <v>3</v>
      </c>
      <c r="F8" s="63" t="s">
        <v>13</v>
      </c>
      <c r="G8" s="16"/>
    </row>
    <row r="9" spans="1:7" ht="18" customHeight="1" thickBot="1" thickTop="1">
      <c r="A9" s="6"/>
      <c r="B9" s="64">
        <v>1</v>
      </c>
      <c r="C9" s="6">
        <v>2</v>
      </c>
      <c r="D9" s="6">
        <v>3</v>
      </c>
      <c r="E9" s="65">
        <v>4</v>
      </c>
      <c r="F9" s="65">
        <v>5</v>
      </c>
      <c r="G9" s="16"/>
    </row>
    <row r="10" spans="1:7" ht="63.75" thickTop="1">
      <c r="A10" s="19"/>
      <c r="B10" s="41" t="s">
        <v>14</v>
      </c>
      <c r="C10" s="42"/>
      <c r="D10" s="42"/>
      <c r="E10" s="43"/>
      <c r="F10" s="44"/>
      <c r="G10" s="16"/>
    </row>
    <row r="11" spans="1:7" ht="15.75">
      <c r="A11" s="20" t="s">
        <v>8</v>
      </c>
      <c r="B11" s="21" t="s">
        <v>15</v>
      </c>
      <c r="C11" s="38">
        <f>C35+C15+C19+C27+C23+C31+C39</f>
        <v>2973</v>
      </c>
      <c r="D11" s="38">
        <f>D35+D15+D19+D27+D23+D31+D39</f>
        <v>2131</v>
      </c>
      <c r="E11" s="39">
        <f>E35+E15+E19+E27+E23+E31+E39</f>
        <v>286509267.00000006</v>
      </c>
      <c r="F11" s="40">
        <f>F35+F15+F19+F27+F23+F31+F39+0.1</f>
        <v>137112017.19999996</v>
      </c>
      <c r="G11" s="37"/>
    </row>
    <row r="12" spans="1:8" ht="15.75">
      <c r="A12" s="20"/>
      <c r="B12" s="22" t="s">
        <v>1</v>
      </c>
      <c r="C12" s="38"/>
      <c r="D12" s="38"/>
      <c r="E12" s="39"/>
      <c r="F12" s="40"/>
      <c r="G12" s="16"/>
      <c r="H12" s="45"/>
    </row>
    <row r="13" spans="1:7" ht="15.75">
      <c r="A13" s="20" t="s">
        <v>9</v>
      </c>
      <c r="B13" s="21" t="s">
        <v>2</v>
      </c>
      <c r="C13" s="38">
        <f>C37+C17+C21+C29+C25+C33+C41</f>
        <v>216</v>
      </c>
      <c r="D13" s="38">
        <f>D37+D17+D21+D29+D25+D33+D41</f>
        <v>5</v>
      </c>
      <c r="E13" s="39">
        <f>E37+E17+E21+E29+E25+E33+E41</f>
        <v>91562210.892</v>
      </c>
      <c r="F13" s="40">
        <f>F37+F17+F21+F29+F25+F33+F41</f>
        <v>3205606.2</v>
      </c>
      <c r="G13" s="16"/>
    </row>
    <row r="14" spans="1:7" ht="15.75">
      <c r="A14" s="20"/>
      <c r="B14" s="49" t="s">
        <v>17</v>
      </c>
      <c r="C14" s="50"/>
      <c r="D14" s="50"/>
      <c r="E14" s="39"/>
      <c r="F14" s="40"/>
      <c r="G14" s="16"/>
    </row>
    <row r="15" spans="1:7" ht="15.75">
      <c r="A15" s="20" t="s">
        <v>8</v>
      </c>
      <c r="B15" s="21" t="s">
        <v>15</v>
      </c>
      <c r="C15" s="38">
        <v>7</v>
      </c>
      <c r="D15" s="38">
        <v>7</v>
      </c>
      <c r="E15" s="39">
        <v>26701208.5</v>
      </c>
      <c r="F15" s="40">
        <v>26701208.5</v>
      </c>
      <c r="G15" s="16"/>
    </row>
    <row r="16" spans="1:7" ht="15.75">
      <c r="A16" s="20"/>
      <c r="B16" s="22" t="s">
        <v>1</v>
      </c>
      <c r="C16" s="38"/>
      <c r="D16" s="38"/>
      <c r="E16" s="39"/>
      <c r="F16" s="40"/>
      <c r="G16" s="16"/>
    </row>
    <row r="17" spans="1:7" ht="15.75">
      <c r="A17" s="20" t="s">
        <v>9</v>
      </c>
      <c r="B17" s="21" t="s">
        <v>2</v>
      </c>
      <c r="C17" s="38">
        <v>0</v>
      </c>
      <c r="D17" s="38">
        <v>0</v>
      </c>
      <c r="E17" s="39">
        <v>0</v>
      </c>
      <c r="F17" s="40">
        <v>0</v>
      </c>
      <c r="G17" s="16"/>
    </row>
    <row r="18" spans="1:7" ht="15.75">
      <c r="A18" s="20"/>
      <c r="B18" s="49" t="s">
        <v>18</v>
      </c>
      <c r="C18" s="70"/>
      <c r="D18" s="70"/>
      <c r="E18" s="71"/>
      <c r="F18" s="72"/>
      <c r="G18" s="16"/>
    </row>
    <row r="19" spans="1:7" ht="15.75">
      <c r="A19" s="20" t="s">
        <v>8</v>
      </c>
      <c r="B19" s="68" t="s">
        <v>15</v>
      </c>
      <c r="C19" s="76">
        <v>1878</v>
      </c>
      <c r="D19" s="76">
        <v>1325</v>
      </c>
      <c r="E19" s="77">
        <v>202353255.9</v>
      </c>
      <c r="F19" s="77">
        <v>99997159.5</v>
      </c>
      <c r="G19" s="16"/>
    </row>
    <row r="20" spans="1:7" ht="15.75">
      <c r="A20" s="20"/>
      <c r="B20" s="69" t="s">
        <v>1</v>
      </c>
      <c r="C20" s="78"/>
      <c r="D20" s="79"/>
      <c r="E20" s="78"/>
      <c r="F20" s="80"/>
      <c r="G20" s="16"/>
    </row>
    <row r="21" spans="1:7" ht="15.75">
      <c r="A21" s="20" t="s">
        <v>9</v>
      </c>
      <c r="B21" s="68" t="s">
        <v>2</v>
      </c>
      <c r="C21" s="81">
        <v>134</v>
      </c>
      <c r="D21" s="81">
        <v>5</v>
      </c>
      <c r="E21" s="77">
        <v>64559462.192</v>
      </c>
      <c r="F21" s="77">
        <v>3205606.2</v>
      </c>
      <c r="G21" s="16"/>
    </row>
    <row r="22" spans="1:7" ht="31.5">
      <c r="A22" s="20"/>
      <c r="B22" s="49" t="s">
        <v>19</v>
      </c>
      <c r="C22" s="73"/>
      <c r="D22" s="73"/>
      <c r="E22" s="74"/>
      <c r="F22" s="75"/>
      <c r="G22" s="16"/>
    </row>
    <row r="23" spans="1:7" ht="15.75">
      <c r="A23" s="20" t="s">
        <v>8</v>
      </c>
      <c r="B23" s="21" t="s">
        <v>15</v>
      </c>
      <c r="C23" s="51">
        <v>186</v>
      </c>
      <c r="D23" s="51">
        <v>62</v>
      </c>
      <c r="E23" s="52">
        <v>21558272</v>
      </c>
      <c r="F23" s="52">
        <v>3136809.4</v>
      </c>
      <c r="G23" s="16"/>
    </row>
    <row r="24" spans="1:7" ht="15.75">
      <c r="A24" s="20"/>
      <c r="B24" s="22" t="s">
        <v>1</v>
      </c>
      <c r="C24" s="53"/>
      <c r="D24" s="53"/>
      <c r="E24" s="52"/>
      <c r="F24" s="67"/>
      <c r="G24" s="16"/>
    </row>
    <row r="25" spans="1:7" ht="15.75">
      <c r="A25" s="20" t="s">
        <v>9</v>
      </c>
      <c r="B25" s="21" t="s">
        <v>2</v>
      </c>
      <c r="C25" s="54">
        <v>47</v>
      </c>
      <c r="D25" s="54">
        <v>0</v>
      </c>
      <c r="E25" s="52">
        <v>13557399.7</v>
      </c>
      <c r="F25" s="52">
        <v>0</v>
      </c>
      <c r="G25" s="16"/>
    </row>
    <row r="26" spans="1:7" ht="15.75">
      <c r="A26" s="20"/>
      <c r="B26" s="49" t="s">
        <v>20</v>
      </c>
      <c r="C26" s="50"/>
      <c r="D26" s="50"/>
      <c r="E26" s="39"/>
      <c r="F26" s="40"/>
      <c r="G26" s="16"/>
    </row>
    <row r="27" spans="1:7" ht="15.75">
      <c r="A27" s="20" t="s">
        <v>8</v>
      </c>
      <c r="B27" s="21" t="s">
        <v>15</v>
      </c>
      <c r="C27" s="55">
        <f>198+153</f>
        <v>351</v>
      </c>
      <c r="D27" s="55">
        <f>142+118</f>
        <v>260</v>
      </c>
      <c r="E27" s="56">
        <v>21215333.8</v>
      </c>
      <c r="F27" s="66">
        <v>6306139.6</v>
      </c>
      <c r="G27" s="16"/>
    </row>
    <row r="28" spans="1:7" ht="15.75">
      <c r="A28" s="20"/>
      <c r="B28" s="22" t="s">
        <v>1</v>
      </c>
      <c r="C28" s="57"/>
      <c r="D28" s="57"/>
      <c r="E28" s="56"/>
      <c r="F28" s="66"/>
      <c r="G28" s="16"/>
    </row>
    <row r="29" spans="1:7" ht="15.75">
      <c r="A29" s="20" t="s">
        <v>9</v>
      </c>
      <c r="B29" s="21" t="s">
        <v>2</v>
      </c>
      <c r="C29" s="57">
        <f>16+7</f>
        <v>23</v>
      </c>
      <c r="D29" s="57">
        <f>0</f>
        <v>0</v>
      </c>
      <c r="E29" s="56">
        <f>1988423.3+4909372.7</f>
        <v>6897796</v>
      </c>
      <c r="F29" s="66">
        <f>0</f>
        <v>0</v>
      </c>
      <c r="G29" s="16"/>
    </row>
    <row r="30" spans="1:7" ht="15.75">
      <c r="A30" s="20"/>
      <c r="B30" s="49" t="s">
        <v>21</v>
      </c>
      <c r="C30" s="50"/>
      <c r="D30" s="50"/>
      <c r="E30" s="39"/>
      <c r="F30" s="40"/>
      <c r="G30" s="16"/>
    </row>
    <row r="31" spans="1:7" ht="15.75">
      <c r="A31" s="20" t="s">
        <v>8</v>
      </c>
      <c r="B31" s="21" t="s">
        <v>15</v>
      </c>
      <c r="C31" s="50">
        <v>3</v>
      </c>
      <c r="D31" s="50">
        <v>2</v>
      </c>
      <c r="E31" s="39">
        <v>242967.8</v>
      </c>
      <c r="F31" s="40">
        <v>222266.2</v>
      </c>
      <c r="G31" s="16"/>
    </row>
    <row r="32" spans="1:7" ht="15.75">
      <c r="A32" s="20"/>
      <c r="B32" s="22" t="s">
        <v>1</v>
      </c>
      <c r="C32" s="50"/>
      <c r="D32" s="50"/>
      <c r="E32" s="39"/>
      <c r="F32" s="40"/>
      <c r="G32" s="16"/>
    </row>
    <row r="33" spans="1:7" ht="15.75">
      <c r="A33" s="20" t="s">
        <v>9</v>
      </c>
      <c r="B33" s="21" t="s">
        <v>2</v>
      </c>
      <c r="C33" s="50">
        <v>0</v>
      </c>
      <c r="D33" s="50">
        <v>0</v>
      </c>
      <c r="E33" s="39">
        <v>0</v>
      </c>
      <c r="F33" s="40">
        <v>0</v>
      </c>
      <c r="G33" s="16"/>
    </row>
    <row r="34" spans="1:7" ht="31.5">
      <c r="A34" s="20"/>
      <c r="B34" s="49" t="s">
        <v>16</v>
      </c>
      <c r="C34" s="50"/>
      <c r="D34" s="50"/>
      <c r="E34" s="39"/>
      <c r="F34" s="40"/>
      <c r="G34" s="16"/>
    </row>
    <row r="35" spans="1:7" ht="15.75">
      <c r="A35" s="20" t="s">
        <v>8</v>
      </c>
      <c r="B35" s="21" t="s">
        <v>15</v>
      </c>
      <c r="C35" s="50">
        <v>262</v>
      </c>
      <c r="D35" s="50">
        <v>226</v>
      </c>
      <c r="E35" s="39">
        <v>13130862</v>
      </c>
      <c r="F35" s="40">
        <v>174796.2</v>
      </c>
      <c r="G35" s="16"/>
    </row>
    <row r="36" spans="1:7" ht="15.75">
      <c r="A36" s="20"/>
      <c r="B36" s="22" t="s">
        <v>1</v>
      </c>
      <c r="C36" s="50"/>
      <c r="D36" s="50"/>
      <c r="E36" s="39"/>
      <c r="F36" s="40"/>
      <c r="G36" s="16"/>
    </row>
    <row r="37" spans="1:7" ht="16.5" thickBot="1">
      <c r="A37" s="20" t="s">
        <v>9</v>
      </c>
      <c r="B37" s="21" t="s">
        <v>2</v>
      </c>
      <c r="C37" s="60">
        <v>12</v>
      </c>
      <c r="D37" s="60">
        <v>0</v>
      </c>
      <c r="E37" s="61">
        <v>6547553</v>
      </c>
      <c r="F37" s="62">
        <v>0</v>
      </c>
      <c r="G37" s="16"/>
    </row>
    <row r="38" spans="1:7" ht="48" thickTop="1">
      <c r="A38" s="20"/>
      <c r="B38" s="49" t="s">
        <v>22</v>
      </c>
      <c r="C38" s="50"/>
      <c r="D38" s="50"/>
      <c r="E38" s="39"/>
      <c r="F38" s="40"/>
      <c r="G38" s="16"/>
    </row>
    <row r="39" spans="1:7" ht="15.75">
      <c r="A39" s="20" t="s">
        <v>8</v>
      </c>
      <c r="B39" s="21" t="s">
        <v>15</v>
      </c>
      <c r="C39" s="50">
        <v>286</v>
      </c>
      <c r="D39" s="50">
        <v>249</v>
      </c>
      <c r="E39" s="39">
        <v>1307367</v>
      </c>
      <c r="F39" s="40">
        <v>573637.7</v>
      </c>
      <c r="G39" s="16"/>
    </row>
    <row r="40" spans="1:7" ht="15.75">
      <c r="A40" s="20"/>
      <c r="B40" s="22" t="s">
        <v>1</v>
      </c>
      <c r="C40" s="50"/>
      <c r="D40" s="50"/>
      <c r="E40" s="39"/>
      <c r="F40" s="40"/>
      <c r="G40" s="16"/>
    </row>
    <row r="41" spans="1:7" ht="16.5" thickBot="1">
      <c r="A41" s="58" t="s">
        <v>9</v>
      </c>
      <c r="B41" s="59" t="s">
        <v>2</v>
      </c>
      <c r="C41" s="60">
        <v>0</v>
      </c>
      <c r="D41" s="60">
        <v>0</v>
      </c>
      <c r="E41" s="61">
        <v>0</v>
      </c>
      <c r="F41" s="62">
        <v>0</v>
      </c>
      <c r="G41" s="16"/>
    </row>
    <row r="42" spans="1:6" ht="12.75" customHeight="1" thickTop="1">
      <c r="A42" s="23"/>
      <c r="B42" s="9"/>
      <c r="C42" s="9"/>
      <c r="D42" s="9"/>
      <c r="E42" s="10"/>
      <c r="F42" s="27"/>
    </row>
    <row r="43" spans="1:6" ht="18.75" customHeight="1">
      <c r="A43" s="23"/>
      <c r="B43" s="82" t="s">
        <v>26</v>
      </c>
      <c r="C43" s="11"/>
      <c r="D43" s="11"/>
      <c r="E43" s="12" t="s">
        <v>4</v>
      </c>
      <c r="F43" s="28" t="s">
        <v>23</v>
      </c>
    </row>
    <row r="44" spans="1:6" ht="15.75">
      <c r="A44" s="23"/>
      <c r="B44" s="82"/>
      <c r="C44" s="13"/>
      <c r="D44" s="29"/>
      <c r="E44" s="12" t="s">
        <v>5</v>
      </c>
      <c r="F44" s="30" t="s">
        <v>24</v>
      </c>
    </row>
    <row r="45" spans="1:6" ht="15.75">
      <c r="A45" s="23"/>
      <c r="B45" s="8"/>
      <c r="C45" s="29"/>
      <c r="D45" s="29"/>
      <c r="E45" s="12" t="s">
        <v>6</v>
      </c>
      <c r="F45" s="47" t="s">
        <v>25</v>
      </c>
    </row>
    <row r="46" spans="1:6" ht="16.5" thickBot="1">
      <c r="A46" s="31"/>
      <c r="B46" s="32"/>
      <c r="C46" s="33"/>
      <c r="D46" s="33"/>
      <c r="E46" s="34"/>
      <c r="F46" s="35"/>
    </row>
    <row r="47" ht="13.5" thickTop="1"/>
  </sheetData>
  <sheetProtection/>
  <mergeCells count="7">
    <mergeCell ref="B43:B44"/>
    <mergeCell ref="B3:F3"/>
    <mergeCell ref="C7:D7"/>
    <mergeCell ref="E7:F7"/>
    <mergeCell ref="B7:B8"/>
    <mergeCell ref="A5:F5"/>
    <mergeCell ref="A4:F4"/>
  </mergeCells>
  <hyperlinks>
    <hyperlink ref="F45" r:id="rId1" display="spiridonoveu@mintrans.ru"/>
  </hyperlinks>
  <printOptions/>
  <pageMargins left="0.2362204724409449" right="0.2362204724409449" top="0.15748031496062992" bottom="0.15748031496062992" header="0.31496062992125984" footer="0.31496062992125984"/>
  <pageSetup firstPageNumber="0" useFirstPageNumber="1" fitToHeight="0" fitToWidth="1" horizontalDpi="600" verticalDpi="600" orientation="landscape" paperSize="9" scale="81" r:id="rId2"/>
  <rowBreaks count="1" manualBreakCount="1">
    <brk id="3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Image-ПК</dc:creator>
  <cp:keywords/>
  <dc:description/>
  <cp:lastModifiedBy>Щёголева Ксения Александровна</cp:lastModifiedBy>
  <cp:lastPrinted>2018-07-25T13:48:26Z</cp:lastPrinted>
  <dcterms:created xsi:type="dcterms:W3CDTF">2012-03-22T06:26:55Z</dcterms:created>
  <dcterms:modified xsi:type="dcterms:W3CDTF">2019-02-11T08:34:27Z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